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/>
  <mc:AlternateContent xmlns:mc="http://schemas.openxmlformats.org/markup-compatibility/2006">
    <mc:Choice Requires="x15">
      <x15ac:absPath xmlns:x15ac="http://schemas.microsoft.com/office/spreadsheetml/2010/11/ac" url="G:\Bezirk Oberbayern\Bezirkspokale\Bezirksjugendscheibe\"/>
    </mc:Choice>
  </mc:AlternateContent>
  <xr:revisionPtr revIDLastSave="0" documentId="13_ncr:1_{DEC8C5E3-502A-445F-B253-B4C5079AED67}" xr6:coauthVersionLast="47" xr6:coauthVersionMax="47" xr10:uidLastSave="{00000000-0000-0000-0000-000000000000}"/>
  <bookViews>
    <workbookView xWindow="20370" yWindow="-120" windowWidth="29040" windowHeight="15840" xr2:uid="{3D54DFD5-A4A5-421E-BF86-37189077B7E6}"/>
  </bookViews>
  <sheets>
    <sheet name="Vorrunde" sheetId="5" r:id="rId1"/>
    <sheet name="Schützenliste-Heim" sheetId="2" r:id="rId2"/>
    <sheet name="Schützenliste-Gast" sheetId="3" r:id="rId3"/>
    <sheet name="Erklärung" sheetId="4" r:id="rId4"/>
  </sheets>
  <definedNames>
    <definedName name="_xlnm.Print_Area" localSheetId="3">Erklärung!$A$2:$K$8</definedName>
    <definedName name="_xlnm.Print_Area" localSheetId="2">'Schützenliste-Gast'!$A$3:$J$70</definedName>
    <definedName name="_xlnm.Print_Area" localSheetId="1">'Schützenliste-Heim'!$A$3:$J$70</definedName>
    <definedName name="_xlnm.Print_Area" localSheetId="0">Vorrunde!$A$1:$O$57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5" l="1"/>
  <c r="M46" i="5" s="1"/>
  <c r="G46" i="5"/>
  <c r="E46" i="5" s="1"/>
  <c r="O45" i="5"/>
  <c r="M45" i="5" s="1"/>
  <c r="G45" i="5"/>
  <c r="E45" i="5" s="1"/>
  <c r="O44" i="5"/>
  <c r="M44" i="5" s="1"/>
  <c r="G44" i="5"/>
  <c r="E44" i="5" s="1"/>
  <c r="O36" i="5"/>
  <c r="M36" i="5" s="1"/>
  <c r="G36" i="5"/>
  <c r="E36" i="5" s="1"/>
  <c r="O35" i="5"/>
  <c r="M35" i="5" s="1"/>
  <c r="G35" i="5"/>
  <c r="E35" i="5" s="1"/>
  <c r="O34" i="5"/>
  <c r="M34" i="5" s="1"/>
  <c r="G34" i="5"/>
  <c r="E34" i="5" s="1"/>
  <c r="O26" i="5"/>
  <c r="M26" i="5" s="1"/>
  <c r="I26" i="5"/>
  <c r="G26" i="5"/>
  <c r="E26" i="5" s="1"/>
  <c r="O25" i="5"/>
  <c r="M25" i="5" s="1"/>
  <c r="G25" i="5"/>
  <c r="E25" i="5" s="1"/>
  <c r="O24" i="5"/>
  <c r="M24" i="5" s="1"/>
  <c r="G24" i="5"/>
  <c r="E24" i="5" s="1"/>
  <c r="O16" i="5"/>
  <c r="M16" i="5" s="1"/>
  <c r="G16" i="5"/>
  <c r="E16" i="5" s="1"/>
  <c r="O15" i="5"/>
  <c r="M15" i="5" s="1"/>
  <c r="G15" i="5"/>
  <c r="E15" i="5" s="1"/>
  <c r="O14" i="5"/>
  <c r="M14" i="5" s="1"/>
  <c r="G14" i="5"/>
  <c r="E14" i="5" s="1"/>
  <c r="O39" i="5"/>
  <c r="K39" i="5" s="1"/>
  <c r="G19" i="5"/>
  <c r="E19" i="5" s="1"/>
  <c r="O50" i="5"/>
  <c r="K50" i="5" s="1"/>
  <c r="O49" i="5"/>
  <c r="K49" i="5" s="1"/>
  <c r="G50" i="5"/>
  <c r="C50" i="5" s="1"/>
  <c r="G49" i="5"/>
  <c r="E49" i="5" s="1"/>
  <c r="O40" i="5"/>
  <c r="K40" i="5" s="1"/>
  <c r="I40" i="5"/>
  <c r="G40" i="5"/>
  <c r="C40" i="5" s="1"/>
  <c r="G39" i="5"/>
  <c r="E39" i="5" s="1"/>
  <c r="M40" i="5"/>
  <c r="O30" i="5"/>
  <c r="I30" i="5" s="1"/>
  <c r="O29" i="5"/>
  <c r="I29" i="5" s="1"/>
  <c r="G30" i="5"/>
  <c r="C30" i="5" s="1"/>
  <c r="G29" i="5"/>
  <c r="E29" i="5" s="1"/>
  <c r="C29" i="5"/>
  <c r="O20" i="5"/>
  <c r="I20" i="5" s="1"/>
  <c r="O19" i="5"/>
  <c r="I19" i="5" s="1"/>
  <c r="G20" i="5"/>
  <c r="E20" i="5" s="1"/>
  <c r="I15" i="2"/>
  <c r="I46" i="3"/>
  <c r="H46" i="3"/>
  <c r="G46" i="3"/>
  <c r="I45" i="3"/>
  <c r="H45" i="3"/>
  <c r="G45" i="3"/>
  <c r="I44" i="3"/>
  <c r="H44" i="3"/>
  <c r="G44" i="3"/>
  <c r="I43" i="3"/>
  <c r="H43" i="3"/>
  <c r="G43" i="3"/>
  <c r="I42" i="3"/>
  <c r="H42" i="3"/>
  <c r="G42" i="3"/>
  <c r="E39" i="3"/>
  <c r="D39" i="3"/>
  <c r="I37" i="3"/>
  <c r="H37" i="3"/>
  <c r="G37" i="3"/>
  <c r="I36" i="3"/>
  <c r="H36" i="3"/>
  <c r="G36" i="3"/>
  <c r="I35" i="3"/>
  <c r="H35" i="3"/>
  <c r="G35" i="3"/>
  <c r="I34" i="3"/>
  <c r="H34" i="3"/>
  <c r="G34" i="3"/>
  <c r="I33" i="3"/>
  <c r="H33" i="3"/>
  <c r="G33" i="3"/>
  <c r="E30" i="3"/>
  <c r="D30" i="3"/>
  <c r="I28" i="3"/>
  <c r="H28" i="3"/>
  <c r="G28" i="3"/>
  <c r="I27" i="3"/>
  <c r="H27" i="3"/>
  <c r="G27" i="3"/>
  <c r="I26" i="3"/>
  <c r="H26" i="3"/>
  <c r="G26" i="3"/>
  <c r="I25" i="3"/>
  <c r="H25" i="3"/>
  <c r="G25" i="3"/>
  <c r="I24" i="3"/>
  <c r="H24" i="3"/>
  <c r="G24" i="3"/>
  <c r="E21" i="3"/>
  <c r="D21" i="3"/>
  <c r="I19" i="3"/>
  <c r="H19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D12" i="3"/>
  <c r="I46" i="2"/>
  <c r="H46" i="2"/>
  <c r="G46" i="2"/>
  <c r="I45" i="2"/>
  <c r="H45" i="2"/>
  <c r="G45" i="2"/>
  <c r="I44" i="2"/>
  <c r="H44" i="2"/>
  <c r="G44" i="2"/>
  <c r="I43" i="2"/>
  <c r="H43" i="2"/>
  <c r="G43" i="2"/>
  <c r="I42" i="2"/>
  <c r="H42" i="2"/>
  <c r="G42" i="2"/>
  <c r="I37" i="2"/>
  <c r="H37" i="2"/>
  <c r="G37" i="2"/>
  <c r="I36" i="2"/>
  <c r="H36" i="2"/>
  <c r="G36" i="2"/>
  <c r="I35" i="2"/>
  <c r="H35" i="2"/>
  <c r="G35" i="2"/>
  <c r="I34" i="2"/>
  <c r="H34" i="2"/>
  <c r="G34" i="2"/>
  <c r="I33" i="2"/>
  <c r="H33" i="2"/>
  <c r="G33" i="2"/>
  <c r="I28" i="2"/>
  <c r="H28" i="2"/>
  <c r="G28" i="2"/>
  <c r="I27" i="2"/>
  <c r="H27" i="2"/>
  <c r="G27" i="2"/>
  <c r="I26" i="2"/>
  <c r="H26" i="2"/>
  <c r="G26" i="2"/>
  <c r="I25" i="2"/>
  <c r="H25" i="2"/>
  <c r="G25" i="2"/>
  <c r="I24" i="2"/>
  <c r="H24" i="2"/>
  <c r="G24" i="2"/>
  <c r="G16" i="2"/>
  <c r="H16" i="2"/>
  <c r="I16" i="2"/>
  <c r="G17" i="2"/>
  <c r="H17" i="2"/>
  <c r="I17" i="2"/>
  <c r="G18" i="2"/>
  <c r="H18" i="2"/>
  <c r="I18" i="2"/>
  <c r="G19" i="2"/>
  <c r="H19" i="2"/>
  <c r="I19" i="2"/>
  <c r="H15" i="2"/>
  <c r="G15" i="2"/>
  <c r="E39" i="2"/>
  <c r="D39" i="2"/>
  <c r="E30" i="2"/>
  <c r="D30" i="2"/>
  <c r="E21" i="2"/>
  <c r="D21" i="2"/>
  <c r="D12" i="2"/>
  <c r="E40" i="5"/>
  <c r="M49" i="5"/>
  <c r="I39" i="5"/>
  <c r="M20" i="5"/>
  <c r="C20" i="5"/>
  <c r="A30" i="5" l="1"/>
  <c r="A19" i="5"/>
  <c r="A39" i="5"/>
  <c r="A40" i="5"/>
  <c r="K19" i="5"/>
  <c r="E50" i="5"/>
  <c r="M30" i="5"/>
  <c r="M19" i="5"/>
  <c r="K29" i="5"/>
  <c r="C19" i="5"/>
  <c r="G17" i="5"/>
  <c r="A20" i="5"/>
  <c r="M29" i="5"/>
  <c r="M39" i="5"/>
  <c r="C39" i="5"/>
  <c r="I50" i="5"/>
  <c r="O17" i="5"/>
  <c r="G27" i="5"/>
  <c r="G37" i="5"/>
  <c r="G47" i="5"/>
  <c r="G52" i="5" s="1"/>
  <c r="M50" i="5"/>
  <c r="K20" i="5"/>
  <c r="O27" i="5"/>
  <c r="O37" i="5"/>
  <c r="O47" i="5"/>
  <c r="A44" i="5"/>
  <c r="I44" i="5"/>
  <c r="A45" i="5"/>
  <c r="I45" i="5"/>
  <c r="A46" i="5"/>
  <c r="I46" i="5"/>
  <c r="C44" i="5"/>
  <c r="K44" i="5"/>
  <c r="C45" i="5"/>
  <c r="K45" i="5"/>
  <c r="C46" i="5"/>
  <c r="K46" i="5"/>
  <c r="I34" i="5"/>
  <c r="I35" i="5"/>
  <c r="I36" i="5"/>
  <c r="C34" i="5"/>
  <c r="K34" i="5"/>
  <c r="C35" i="5"/>
  <c r="K35" i="5"/>
  <c r="C36" i="5"/>
  <c r="K36" i="5"/>
  <c r="A34" i="5"/>
  <c r="A35" i="5"/>
  <c r="A36" i="5"/>
  <c r="C24" i="5"/>
  <c r="K24" i="5"/>
  <c r="C25" i="5"/>
  <c r="K25" i="5"/>
  <c r="C26" i="5"/>
  <c r="K26" i="5"/>
  <c r="A24" i="5"/>
  <c r="I24" i="5"/>
  <c r="A25" i="5"/>
  <c r="I25" i="5"/>
  <c r="A26" i="5"/>
  <c r="A14" i="5"/>
  <c r="I15" i="5"/>
  <c r="I16" i="5"/>
  <c r="C14" i="5"/>
  <c r="K14" i="5"/>
  <c r="C15" i="5"/>
  <c r="K15" i="5"/>
  <c r="C16" i="5"/>
  <c r="K16" i="5"/>
  <c r="I14" i="5"/>
  <c r="A15" i="5"/>
  <c r="A16" i="5"/>
  <c r="E30" i="5"/>
  <c r="C49" i="5"/>
  <c r="A49" i="5"/>
  <c r="K30" i="5"/>
  <c r="A29" i="5"/>
  <c r="A50" i="5"/>
  <c r="I49" i="5"/>
  <c r="O52" i="5" l="1"/>
</calcChain>
</file>

<file path=xl/sharedStrings.xml><?xml version="1.0" encoding="utf-8"?>
<sst xmlns="http://schemas.openxmlformats.org/spreadsheetml/2006/main" count="154" uniqueCount="46">
  <si>
    <t>Luftgewehrwettkampf</t>
  </si>
  <si>
    <t>um die</t>
  </si>
  <si>
    <t>Ergebnis der</t>
  </si>
  <si>
    <t>in</t>
  </si>
  <si>
    <t>Heimmannschaft</t>
  </si>
  <si>
    <t>Gastmannschaft</t>
  </si>
  <si>
    <t>Gau</t>
  </si>
  <si>
    <t xml:space="preserve">Schüler </t>
  </si>
  <si>
    <t>Gesamt Schüler</t>
  </si>
  <si>
    <t xml:space="preserve">Jugend </t>
  </si>
  <si>
    <t>Gesamt Jugend</t>
  </si>
  <si>
    <t xml:space="preserve">Gesamtringzahl  </t>
  </si>
  <si>
    <t>Ergebnisliste bitte spätestens am Tag nach dem Wettkampf schicken an :</t>
  </si>
  <si>
    <t>Jahrg.</t>
  </si>
  <si>
    <t xml:space="preserve">Runde     </t>
  </si>
  <si>
    <t>am</t>
  </si>
  <si>
    <t>Schützenliste Heim</t>
  </si>
  <si>
    <t>Wertungschützen</t>
  </si>
  <si>
    <t>Schüler</t>
  </si>
  <si>
    <t>Jugend</t>
  </si>
  <si>
    <t>Junioren II</t>
  </si>
  <si>
    <t>Junioren I</t>
  </si>
  <si>
    <t>Vorname &amp; Nachname</t>
  </si>
  <si>
    <t>Passnummer</t>
  </si>
  <si>
    <t>Ergebnis</t>
  </si>
  <si>
    <t>1.</t>
  </si>
  <si>
    <t>2.</t>
  </si>
  <si>
    <t>3.</t>
  </si>
  <si>
    <t>4.</t>
  </si>
  <si>
    <t>5.</t>
  </si>
  <si>
    <t>Sportjahr:</t>
  </si>
  <si>
    <t>und jünger</t>
  </si>
  <si>
    <t>(5 Schützen, die besten 3 werden gewertet)</t>
  </si>
  <si>
    <t>Schützenliste Gast</t>
  </si>
  <si>
    <t>Schützengau:</t>
  </si>
  <si>
    <t>Geburtsjahr</t>
  </si>
  <si>
    <t>Es sind grundsätzlich nur die weiß hinterlegten Felder auf den Seiten 2 und 3 auszufüllen.</t>
  </si>
  <si>
    <t>Erklärung zum Ausfüllen</t>
  </si>
  <si>
    <t>Ersatzschützen (außer Konkurrenz)</t>
  </si>
  <si>
    <t>Gesamt Junioren I</t>
  </si>
  <si>
    <t>Gesamt Junioren II</t>
  </si>
  <si>
    <t>Auf Seite 1 muss der Kopf ausgefüllt werden, alle anderen Felder füllen sich automatisch</t>
  </si>
  <si>
    <t>mit den Daten aus Seite 2 und 3.</t>
  </si>
  <si>
    <t>AK</t>
  </si>
  <si>
    <t>Bezirksjugendscheibe</t>
  </si>
  <si>
    <t>bezirksjugendleitung-obb@web.de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</si>
</sst>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24"/>
      <name val="Arial"/>
      <family val="2"/>
    </font>
    <font>
      <b/>
      <u/>
      <sz val="16"/>
      <name val="Arial"/>
      <family val="2"/>
    </font>
    <font>
      <sz val="12"/>
      <color indexed="22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9"/>
      <name val="Arial"/>
      <family val="2"/>
    </font>
    <font>
      <i/>
      <sz val="9"/>
      <color indexed="8"/>
      <name val="Arial"/>
      <family val="2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 style="dotted">
        <color indexed="22"/>
      </right>
      <top/>
      <bottom style="dotted">
        <color indexed="22"/>
      </bottom>
      <diagonal/>
    </border>
    <border>
      <left style="dotted">
        <color indexed="22"/>
      </left>
      <right style="dotted">
        <color indexed="22"/>
      </right>
      <top/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/>
      <diagonal/>
    </border>
    <border>
      <left style="dotted">
        <color indexed="22"/>
      </left>
      <right style="dotted">
        <color indexed="22"/>
      </right>
      <top style="dotted">
        <color indexed="22"/>
      </top>
      <bottom/>
      <diagonal/>
    </border>
    <border>
      <left style="dotted">
        <color indexed="22"/>
      </left>
      <right/>
      <top/>
      <bottom style="dotted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22"/>
      </left>
      <right/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1" fontId="2" fillId="3" borderId="8" xfId="0" applyNumberFormat="1" applyFont="1" applyFill="1" applyBorder="1" applyAlignment="1">
      <alignment horizontal="right"/>
    </xf>
    <xf numFmtId="1" fontId="2" fillId="3" borderId="9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1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4" fillId="2" borderId="0" xfId="2" applyFont="1" applyFill="1" applyAlignment="1">
      <alignment horizontal="center"/>
    </xf>
    <xf numFmtId="0" fontId="14" fillId="2" borderId="0" xfId="2" applyFont="1" applyFill="1"/>
    <xf numFmtId="1" fontId="15" fillId="2" borderId="0" xfId="2" applyNumberFormat="1" applyFont="1" applyFill="1" applyAlignment="1">
      <alignment horizontal="right"/>
    </xf>
    <xf numFmtId="1" fontId="2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0" fillId="2" borderId="0" xfId="0" applyFont="1" applyFill="1"/>
    <xf numFmtId="0" fontId="4" fillId="2" borderId="0" xfId="2" applyFont="1" applyFill="1"/>
    <xf numFmtId="0" fontId="4" fillId="2" borderId="0" xfId="2" applyFont="1" applyFill="1" applyAlignment="1">
      <alignment horizontal="centerContinuous"/>
    </xf>
    <xf numFmtId="0" fontId="5" fillId="2" borderId="0" xfId="2" applyFont="1" applyFill="1" applyAlignment="1">
      <alignment horizontal="centerContinuous"/>
    </xf>
    <xf numFmtId="0" fontId="2" fillId="2" borderId="0" xfId="2" applyFont="1" applyFill="1" applyAlignment="1">
      <alignment horizontal="right"/>
    </xf>
    <xf numFmtId="0" fontId="2" fillId="2" borderId="0" xfId="2" applyFont="1" applyFill="1"/>
    <xf numFmtId="0" fontId="2" fillId="2" borderId="0" xfId="2" applyFont="1" applyFill="1" applyAlignment="1">
      <alignment horizontal="centerContinuous"/>
    </xf>
    <xf numFmtId="0" fontId="3" fillId="2" borderId="0" xfId="2" applyFont="1" applyFill="1"/>
    <xf numFmtId="0" fontId="5" fillId="2" borderId="0" xfId="2" applyFont="1" applyFill="1"/>
    <xf numFmtId="0" fontId="4" fillId="2" borderId="0" xfId="2" applyFont="1" applyFill="1" applyAlignment="1">
      <alignment horizontal="right"/>
    </xf>
    <xf numFmtId="0" fontId="4" fillId="2" borderId="0" xfId="2" applyFont="1" applyFill="1" applyAlignment="1">
      <alignment horizontal="center"/>
    </xf>
    <xf numFmtId="0" fontId="4" fillId="2" borderId="12" xfId="2" applyFont="1" applyFill="1" applyBorder="1" applyAlignment="1">
      <alignment horizontal="center"/>
    </xf>
    <xf numFmtId="1" fontId="6" fillId="2" borderId="12" xfId="2" applyNumberFormat="1" applyFont="1" applyFill="1" applyBorder="1" applyAlignment="1">
      <alignment horizontal="right"/>
    </xf>
    <xf numFmtId="1" fontId="4" fillId="2" borderId="13" xfId="2" applyNumberFormat="1" applyFont="1" applyFill="1" applyBorder="1" applyAlignment="1">
      <alignment horizontal="right"/>
    </xf>
    <xf numFmtId="1" fontId="4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horizontal="right"/>
    </xf>
    <xf numFmtId="0" fontId="4" fillId="2" borderId="14" xfId="2" applyFont="1" applyFill="1" applyBorder="1"/>
    <xf numFmtId="1" fontId="4" fillId="2" borderId="14" xfId="2" applyNumberFormat="1" applyFont="1" applyFill="1" applyBorder="1" applyAlignment="1">
      <alignment horizontal="right"/>
    </xf>
    <xf numFmtId="0" fontId="11" fillId="3" borderId="0" xfId="0" applyFont="1" applyFill="1"/>
    <xf numFmtId="0" fontId="4" fillId="3" borderId="0" xfId="0" applyFont="1" applyFill="1"/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14" fontId="2" fillId="2" borderId="12" xfId="2" applyNumberFormat="1" applyFont="1" applyFill="1" applyBorder="1" applyAlignment="1">
      <alignment horizontal="center"/>
    </xf>
    <xf numFmtId="1" fontId="4" fillId="2" borderId="0" xfId="2" applyNumberFormat="1" applyFont="1" applyFill="1"/>
    <xf numFmtId="1" fontId="2" fillId="2" borderId="12" xfId="2" applyNumberFormat="1" applyFont="1" applyFill="1" applyBorder="1" applyAlignment="1">
      <alignment horizontal="center"/>
    </xf>
    <xf numFmtId="1" fontId="2" fillId="2" borderId="0" xfId="2" applyNumberFormat="1" applyFont="1" applyFill="1"/>
    <xf numFmtId="0" fontId="14" fillId="2" borderId="0" xfId="2" applyFont="1" applyFill="1" applyAlignment="1">
      <alignment horizontal="right"/>
    </xf>
    <xf numFmtId="1" fontId="14" fillId="2" borderId="0" xfId="2" applyNumberFormat="1" applyFont="1" applyFill="1" applyAlignment="1">
      <alignment horizontal="right"/>
    </xf>
    <xf numFmtId="1" fontId="4" fillId="3" borderId="17" xfId="0" applyNumberFormat="1" applyFont="1" applyFill="1" applyBorder="1" applyAlignment="1">
      <alignment horizontal="center"/>
    </xf>
    <xf numFmtId="0" fontId="2" fillId="2" borderId="12" xfId="2" applyFont="1" applyFill="1" applyBorder="1"/>
    <xf numFmtId="0" fontId="16" fillId="4" borderId="0" xfId="1" applyFill="1" applyAlignment="1">
      <alignment horizontal="center"/>
    </xf>
    <xf numFmtId="0" fontId="12" fillId="2" borderId="0" xfId="2" applyFont="1" applyFill="1" applyAlignment="1">
      <alignment horizontal="center"/>
    </xf>
    <xf numFmtId="0" fontId="2" fillId="2" borderId="12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</cellXfs>
  <cellStyles count="3">
    <cellStyle name="Link" xfId="1" builtinId="8"/>
    <cellStyle name="Standard" xfId="0" builtinId="0"/>
    <cellStyle name="Standard_Tabelle1" xfId="2" xr:uid="{1438A286-57A8-464F-BB72-46CD5C2A0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zirksjugendleitung-obb@web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5FFAC-B1C6-4435-84D6-A1139DC94BDA}">
  <sheetPr codeName="Tabelle5"/>
  <dimension ref="A1:O56"/>
  <sheetViews>
    <sheetView tabSelected="1" zoomScale="120" zoomScaleNormal="120" workbookViewId="0">
      <selection activeCell="E60" sqref="E60"/>
    </sheetView>
  </sheetViews>
  <sheetFormatPr baseColWidth="10" defaultRowHeight="14.25" x14ac:dyDescent="0.2"/>
  <cols>
    <col min="1" max="1" width="9.125" style="31" customWidth="1"/>
    <col min="2" max="2" width="0.875" style="31" customWidth="1"/>
    <col min="3" max="3" width="5.875" style="31" bestFit="1" customWidth="1"/>
    <col min="4" max="4" width="0.75" style="31" customWidth="1"/>
    <col min="5" max="5" width="20.625" style="31" customWidth="1"/>
    <col min="6" max="6" width="0.875" style="31" customWidth="1"/>
    <col min="7" max="7" width="6.625" style="55" customWidth="1"/>
    <col min="8" max="8" width="1.75" style="31" customWidth="1"/>
    <col min="9" max="9" width="9.125" style="31" customWidth="1"/>
    <col min="10" max="10" width="0.875" style="31" customWidth="1"/>
    <col min="11" max="11" width="5.875" style="31" bestFit="1" customWidth="1"/>
    <col min="12" max="12" width="0.875" style="31" customWidth="1"/>
    <col min="13" max="13" width="20.625" style="31" customWidth="1"/>
    <col min="14" max="14" width="0.875" style="31" customWidth="1"/>
    <col min="15" max="15" width="6.625" style="31" customWidth="1"/>
    <col min="16" max="16384" width="11" style="31"/>
  </cols>
  <sheetData>
    <row r="1" spans="1:15" ht="15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4.2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4.5" customHeight="1" x14ac:dyDescent="0.2"/>
    <row r="4" spans="1:15" ht="15.75" customHeight="1" x14ac:dyDescent="0.25">
      <c r="A4" s="66" t="s">
        <v>44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ht="3.75" customHeight="1" x14ac:dyDescent="0.25">
      <c r="I5" s="33"/>
      <c r="J5" s="33"/>
      <c r="K5" s="33"/>
      <c r="L5" s="33"/>
    </row>
    <row r="6" spans="1:15" ht="18" customHeight="1" x14ac:dyDescent="0.2">
      <c r="E6" s="34" t="s">
        <v>2</v>
      </c>
      <c r="F6" s="35"/>
      <c r="G6" s="56"/>
      <c r="H6" s="35" t="s">
        <v>14</v>
      </c>
      <c r="I6" s="35"/>
      <c r="J6" s="36"/>
      <c r="K6" s="34" t="s">
        <v>15</v>
      </c>
      <c r="L6" s="36"/>
      <c r="M6" s="54"/>
    </row>
    <row r="7" spans="1:15" s="35" customFormat="1" ht="18" customHeight="1" x14ac:dyDescent="0.2">
      <c r="C7" s="34" t="s">
        <v>3</v>
      </c>
      <c r="E7" s="61"/>
      <c r="I7" s="34" t="s">
        <v>6</v>
      </c>
      <c r="K7" s="64"/>
      <c r="L7" s="64"/>
      <c r="M7" s="64"/>
    </row>
    <row r="8" spans="1:15" ht="11.25" customHeight="1" x14ac:dyDescent="0.2">
      <c r="H8" s="32"/>
    </row>
    <row r="9" spans="1:15" ht="18" customHeight="1" x14ac:dyDescent="0.25">
      <c r="E9" s="37" t="s">
        <v>4</v>
      </c>
      <c r="F9" s="37"/>
      <c r="G9" s="57"/>
      <c r="H9" s="35"/>
      <c r="I9" s="35"/>
      <c r="J9" s="35"/>
      <c r="K9" s="35"/>
      <c r="L9" s="35"/>
      <c r="M9" s="37" t="s">
        <v>5</v>
      </c>
      <c r="N9" s="38"/>
    </row>
    <row r="10" spans="1:15" ht="18.75" customHeight="1" x14ac:dyDescent="0.2">
      <c r="A10" s="39" t="s">
        <v>6</v>
      </c>
      <c r="B10" s="39"/>
      <c r="C10" s="64"/>
      <c r="D10" s="64"/>
      <c r="E10" s="64"/>
      <c r="F10" s="64"/>
      <c r="G10" s="64"/>
      <c r="I10" s="39" t="s">
        <v>6</v>
      </c>
      <c r="J10" s="39"/>
      <c r="K10" s="64"/>
      <c r="L10" s="64"/>
      <c r="M10" s="64"/>
      <c r="N10" s="64"/>
      <c r="O10" s="64"/>
    </row>
    <row r="11" spans="1:15" ht="7.5" customHeight="1" x14ac:dyDescent="0.2"/>
    <row r="12" spans="1:15" x14ac:dyDescent="0.2">
      <c r="A12" s="31" t="s">
        <v>7</v>
      </c>
      <c r="C12" s="40" t="s">
        <v>13</v>
      </c>
      <c r="I12" s="31" t="s">
        <v>7</v>
      </c>
      <c r="K12" s="40" t="s">
        <v>13</v>
      </c>
    </row>
    <row r="13" spans="1:15" ht="8.25" customHeight="1" x14ac:dyDescent="0.2">
      <c r="C13" s="40"/>
      <c r="K13" s="40"/>
    </row>
    <row r="14" spans="1:15" ht="15" customHeight="1" x14ac:dyDescent="0.2">
      <c r="A14" s="41" t="str">
        <f>IF(ISERROR(VLOOKUP($G14,'Schützenliste-Heim'!$F$15:$I$19,4,FALSE)),"-",VLOOKUP($G14,'Schützenliste-Heim'!$F$15:$I$19,4,FALSE))</f>
        <v>-</v>
      </c>
      <c r="C14" s="41" t="str">
        <f>IF(ISERROR(VLOOKUP($G14,'Schützenliste-Heim'!$F$15:$I$19,3,FALSE)),"-",VLOOKUP($G14,'Schützenliste-Heim'!$F$15:$I$19,3,FALSE))</f>
        <v>-</v>
      </c>
      <c r="E14" s="41" t="str">
        <f>IF(ISERROR(VLOOKUP($G14,'Schützenliste-Heim'!$F$15:$I$19,2,FALSE)),"-",VLOOKUP($G14,'Schützenliste-Heim'!$F$15:$I$19,2,FALSE))</f>
        <v>-</v>
      </c>
      <c r="G14" s="42" t="str">
        <f>IF(ISERROR(LARGE('Schützenliste-Heim'!$F$15:$F$19,1)),"-",LARGE('Schützenliste-Heim'!$F$15:$F$19,1))</f>
        <v>-</v>
      </c>
      <c r="I14" s="41" t="str">
        <f>IF(ISERROR(VLOOKUP($O14,'Schützenliste-Gast'!$F$15:$I$19,4,FALSE)),"-",VLOOKUP($O14,'Schützenliste-Gast'!$F$15:$I$19,4,FALSE))</f>
        <v>-</v>
      </c>
      <c r="K14" s="41" t="str">
        <f>IF(ISERROR(VLOOKUP($O14,'Schützenliste-Gast'!$F$15:$I$19,3,FALSE)),"-",VLOOKUP($O14,'Schützenliste-Gast'!$F$15:$I$19,3,FALSE))</f>
        <v>-</v>
      </c>
      <c r="M14" s="41" t="str">
        <f>IF(ISERROR(VLOOKUP($O14,'Schützenliste-Gast'!$F$15:$I$19,2,FALSE)),"-",VLOOKUP($O14,'Schützenliste-Gast'!$F$15:$I$19,2,FALSE))</f>
        <v>-</v>
      </c>
      <c r="O14" s="42" t="str">
        <f>IF(ISERROR(LARGE('Schützenliste-Gast'!$F$15:$F$19,1)),"-",LARGE('Schützenliste-Gast'!$F$15:$F$19,1))</f>
        <v>-</v>
      </c>
    </row>
    <row r="15" spans="1:15" ht="15" customHeight="1" x14ac:dyDescent="0.2">
      <c r="A15" s="41" t="str">
        <f>IF(ISERROR(VLOOKUP($G15,'Schützenliste-Heim'!$F$15:$I$19,4,FALSE)),"-",VLOOKUP($G15,'Schützenliste-Heim'!$F$15:$I$19,4,FALSE))</f>
        <v>-</v>
      </c>
      <c r="C15" s="41" t="str">
        <f>IF(ISERROR(VLOOKUP($G15,'Schützenliste-Heim'!$F$15:$I$19,3,FALSE)),"-",VLOOKUP($G15,'Schützenliste-Heim'!$F$15:$I$19,3,FALSE))</f>
        <v>-</v>
      </c>
      <c r="E15" s="41" t="str">
        <f>IF(ISERROR(VLOOKUP($G15,'Schützenliste-Heim'!$F$15:$I$19,2,FALSE)),"-",VLOOKUP($G15,'Schützenliste-Heim'!$F$15:$I$19,2,FALSE))</f>
        <v>-</v>
      </c>
      <c r="G15" s="42" t="str">
        <f>IF(ISERROR(LARGE('Schützenliste-Heim'!$F$15:$F$19,2)),"-",LARGE('Schützenliste-Heim'!$F$15:$F$19,2))</f>
        <v>-</v>
      </c>
      <c r="I15" s="41" t="str">
        <f>IF(ISERROR(VLOOKUP($O15,'Schützenliste-Gast'!$F$15:$I$19,4,FALSE)),"-",VLOOKUP($O15,'Schützenliste-Gast'!$F$15:$I$19,4,FALSE))</f>
        <v>-</v>
      </c>
      <c r="K15" s="41" t="str">
        <f>IF(ISERROR(VLOOKUP($O15,'Schützenliste-Gast'!$F$15:$I$19,3,FALSE)),"-",VLOOKUP($O15,'Schützenliste-Gast'!$F$15:$I$19,3,FALSE))</f>
        <v>-</v>
      </c>
      <c r="M15" s="41" t="str">
        <f>IF(ISERROR(VLOOKUP($O15,'Schützenliste-Gast'!$F$15:$I$19,2,FALSE)),"-",VLOOKUP($O15,'Schützenliste-Gast'!$F$15:$I$19,2,FALSE))</f>
        <v>-</v>
      </c>
      <c r="O15" s="42" t="str">
        <f>IF(ISERROR(LARGE('Schützenliste-Gast'!$F$15:$F$19,2)),"-",LARGE('Schützenliste-Gast'!$F$15:$F$19,2))</f>
        <v>-</v>
      </c>
    </row>
    <row r="16" spans="1:15" ht="15" customHeight="1" x14ac:dyDescent="0.2">
      <c r="A16" s="41" t="str">
        <f>IF(ISERROR(VLOOKUP($G16,'Schützenliste-Heim'!$F$15:$I$19,4,FALSE)),"-",VLOOKUP($G16,'Schützenliste-Heim'!$F$15:$I$19,4,FALSE))</f>
        <v>-</v>
      </c>
      <c r="C16" s="41" t="str">
        <f>IF(ISERROR(VLOOKUP($G16,'Schützenliste-Heim'!$F$15:$I$19,3,FALSE)),"-",VLOOKUP($G16,'Schützenliste-Heim'!$F$15:$I$19,3,FALSE))</f>
        <v>-</v>
      </c>
      <c r="E16" s="41" t="str">
        <f>IF(ISERROR(VLOOKUP($G16,'Schützenliste-Heim'!$F$15:$I$19,2,FALSE)),"-",VLOOKUP($G16,'Schützenliste-Heim'!$F$15:$I$19,2,FALSE))</f>
        <v>-</v>
      </c>
      <c r="G16" s="42" t="str">
        <f>IF(ISERROR(LARGE('Schützenliste-Heim'!$F$15:$F$19,3)),"-",LARGE('Schützenliste-Heim'!$F$15:$F$19,3))</f>
        <v>-</v>
      </c>
      <c r="I16" s="41" t="str">
        <f>IF(ISERROR(VLOOKUP($O16,'Schützenliste-Gast'!$F$15:$I$19,4,FALSE)),"-",VLOOKUP($O16,'Schützenliste-Gast'!$F$15:$I$19,4,FALSE))</f>
        <v>-</v>
      </c>
      <c r="K16" s="41" t="str">
        <f>IF(ISERROR(VLOOKUP($O16,'Schützenliste-Gast'!$F$15:$I$19,3,FALSE)),"-",VLOOKUP($O16,'Schützenliste-Gast'!$F$15:$I$19,3,FALSE))</f>
        <v>-</v>
      </c>
      <c r="M16" s="41" t="str">
        <f>IF(ISERROR(VLOOKUP($O16,'Schützenliste-Gast'!$F$15:$I$19,2,FALSE)),"-",VLOOKUP($O16,'Schützenliste-Gast'!$F$15:$I$19,2,FALSE))</f>
        <v>-</v>
      </c>
      <c r="O16" s="42" t="str">
        <f>IF(ISERROR(LARGE('Schützenliste-Gast'!$F$15:$F$19,3)),"-",LARGE('Schützenliste-Gast'!$F$15:$F$19,3))</f>
        <v>-</v>
      </c>
    </row>
    <row r="17" spans="1:15" ht="18" customHeight="1" thickBot="1" x14ac:dyDescent="0.25">
      <c r="E17" s="39" t="s">
        <v>8</v>
      </c>
      <c r="G17" s="43">
        <f>SUM(G14:G16)</f>
        <v>0</v>
      </c>
      <c r="M17" s="39" t="s">
        <v>8</v>
      </c>
      <c r="O17" s="43">
        <f>SUM(O14:O16)</f>
        <v>0</v>
      </c>
    </row>
    <row r="18" spans="1:15" s="26" customFormat="1" ht="11.25" customHeight="1" x14ac:dyDescent="0.2">
      <c r="A18" s="26" t="s">
        <v>43</v>
      </c>
      <c r="E18" s="58"/>
      <c r="G18" s="59"/>
      <c r="I18" s="26" t="s">
        <v>43</v>
      </c>
      <c r="M18" s="58"/>
      <c r="O18" s="59"/>
    </row>
    <row r="19" spans="1:15" ht="10.5" customHeight="1" x14ac:dyDescent="0.2">
      <c r="A19" s="25" t="str">
        <f>IF(ISERROR(VLOOKUP($G19,'Schützenliste-Heim'!$F$15:$I$19,4,FALSE)),"-",VLOOKUP($G19,'Schützenliste-Heim'!$F$15:$I$19,4,FALSE))</f>
        <v>-</v>
      </c>
      <c r="B19" s="26"/>
      <c r="C19" s="25" t="str">
        <f>IF(ISERROR(VLOOKUP($G19,'Schützenliste-Heim'!$F$15:$I$19,3,FALSE)),"-",VLOOKUP($G19,'Schützenliste-Heim'!$F$15:$I$19,3,FALSE))</f>
        <v>-</v>
      </c>
      <c r="D19" s="26"/>
      <c r="E19" s="25" t="str">
        <f>IF(ISERROR(VLOOKUP($G19,'Schützenliste-Heim'!$F$15:$I$19,2,FALSE)),"-",VLOOKUP($G19,'Schützenliste-Heim'!$F$15:$I$19,2,FALSE))</f>
        <v>-</v>
      </c>
      <c r="F19" s="26"/>
      <c r="G19" s="27" t="str">
        <f>IF(ISERROR(LARGE('Schützenliste-Heim'!$F$15:$F$19,4)),"-",LARGE('Schützenliste-Heim'!$F$15:$F$19,4))</f>
        <v>-</v>
      </c>
      <c r="H19" s="26"/>
      <c r="I19" s="25" t="str">
        <f>IF(ISERROR(VLOOKUP($O19,'Schützenliste-Gast'!$F$15:$I$19,4,FALSE)),"-",VLOOKUP($O19,'Schützenliste-Gast'!$F$15:$I$19,4,FALSE))</f>
        <v>-</v>
      </c>
      <c r="J19" s="26"/>
      <c r="K19" s="25" t="str">
        <f>IF(ISERROR(VLOOKUP($O19,'Schützenliste-Gast'!$F$15:$I$19,3,FALSE)),"-",VLOOKUP($O19,'Schützenliste-Gast'!$F$15:$I$19,3,FALSE))</f>
        <v>-</v>
      </c>
      <c r="L19" s="26"/>
      <c r="M19" s="25" t="str">
        <f>IF(ISERROR(VLOOKUP($O19,'Schützenliste-Gast'!$F$15:$I$19,2,FALSE)),"-",VLOOKUP($O19,'Schützenliste-Gast'!$F$15:$I$19,2,FALSE))</f>
        <v>-</v>
      </c>
      <c r="N19" s="26"/>
      <c r="O19" s="27" t="str">
        <f>IF(ISERROR(LARGE('Schützenliste-Gast'!$F$15:$F$19,4)),"-",LARGE('Schützenliste-Gast'!$F$15:$F$19,4))</f>
        <v>-</v>
      </c>
    </row>
    <row r="20" spans="1:15" ht="10.5" customHeight="1" x14ac:dyDescent="0.2">
      <c r="A20" s="25" t="str">
        <f>IF(ISERROR(VLOOKUP($G20,'Schützenliste-Heim'!$F$15:$I$19,4,FALSE)),"-",VLOOKUP($G20,'Schützenliste-Heim'!$F$15:$I$19,4,FALSE))</f>
        <v>-</v>
      </c>
      <c r="B20" s="26"/>
      <c r="C20" s="25" t="str">
        <f>IF(ISERROR(VLOOKUP($G20,'Schützenliste-Heim'!$F$15:$I$19,3,FALSE)),"-",VLOOKUP($G20,'Schützenliste-Heim'!$F$15:$I$19,3,FALSE))</f>
        <v>-</v>
      </c>
      <c r="D20" s="26"/>
      <c r="E20" s="25" t="str">
        <f>IF(ISERROR(VLOOKUP($G20,'Schützenliste-Heim'!$F$15:$I$19,2,FALSE)),"-",VLOOKUP($G20,'Schützenliste-Heim'!$F$15:$I$19,2,FALSE))</f>
        <v>-</v>
      </c>
      <c r="F20" s="26"/>
      <c r="G20" s="27" t="str">
        <f>IF(ISERROR(LARGE('Schützenliste-Heim'!$F$15:$F$19,5)),"-",LARGE('Schützenliste-Heim'!$F$15:$F$19,5))</f>
        <v>-</v>
      </c>
      <c r="H20" s="26"/>
      <c r="I20" s="25" t="str">
        <f>IF(ISERROR(VLOOKUP($O20,'Schützenliste-Gast'!$F$15:$I$19,4,FALSE)),"-",VLOOKUP($O20,'Schützenliste-Gast'!$F$15:$I$19,4,FALSE))</f>
        <v>-</v>
      </c>
      <c r="J20" s="26"/>
      <c r="K20" s="25" t="str">
        <f>IF(ISERROR(VLOOKUP($O20,'Schützenliste-Gast'!$F$15:$I$19,3,FALSE)),"-",VLOOKUP($O20,'Schützenliste-Gast'!$F$15:$I$19,3,FALSE))</f>
        <v>-</v>
      </c>
      <c r="L20" s="26"/>
      <c r="M20" s="25" t="str">
        <f>IF(ISERROR(VLOOKUP($O20,'Schützenliste-Gast'!$F$15:$I$19,2,FALSE)),"-",VLOOKUP($O20,'Schützenliste-Gast'!$F$15:$I$19,2,FALSE))</f>
        <v>-</v>
      </c>
      <c r="N20" s="26"/>
      <c r="O20" s="27" t="str">
        <f>IF(ISERROR(LARGE('Schützenliste-Gast'!$F$15:$F$19,5)),"-",LARGE('Schützenliste-Gast'!$F$15:$F$19,5))</f>
        <v>-</v>
      </c>
    </row>
    <row r="21" spans="1:15" ht="7.5" customHeight="1" x14ac:dyDescent="0.2">
      <c r="E21" s="39"/>
      <c r="G21" s="44"/>
      <c r="M21" s="39"/>
      <c r="O21" s="44"/>
    </row>
    <row r="22" spans="1:15" x14ac:dyDescent="0.2">
      <c r="A22" s="31" t="s">
        <v>9</v>
      </c>
      <c r="C22" s="31" t="s">
        <v>13</v>
      </c>
      <c r="I22" s="31" t="s">
        <v>9</v>
      </c>
      <c r="K22" s="31" t="s">
        <v>13</v>
      </c>
    </row>
    <row r="23" spans="1:15" ht="7.5" customHeight="1" x14ac:dyDescent="0.2">
      <c r="C23" s="40"/>
      <c r="G23" s="44"/>
      <c r="K23" s="40"/>
      <c r="O23" s="44"/>
    </row>
    <row r="24" spans="1:15" ht="15" customHeight="1" x14ac:dyDescent="0.2">
      <c r="A24" s="41" t="str">
        <f>IF(ISERROR(VLOOKUP($G24,'Schützenliste-Heim'!$F$24:$I$28,4,FALSE)),"-",VLOOKUP($G24,'Schützenliste-Heim'!$F$24:$I$28,4,FALSE))</f>
        <v>-</v>
      </c>
      <c r="C24" s="41" t="str">
        <f>IF(ISERROR(VLOOKUP($G24,'Schützenliste-Heim'!$F$24:$I$28,3,FALSE)),"-",VLOOKUP($G24,'Schützenliste-Heim'!$F$24:$I$28,3,FALSE))</f>
        <v>-</v>
      </c>
      <c r="E24" s="41" t="str">
        <f>IF(ISERROR(VLOOKUP($G24,'Schützenliste-Heim'!$F$24:$I$28,2,FALSE)),"-",VLOOKUP($G24,'Schützenliste-Heim'!$F$24:$I$28,2,FALSE))</f>
        <v>-</v>
      </c>
      <c r="G24" s="42" t="str">
        <f>IF(ISERROR(LARGE('Schützenliste-Heim'!$F$24:$F$28,1)),"-",LARGE('Schützenliste-Heim'!$F$24:$F$28,1))</f>
        <v>-</v>
      </c>
      <c r="I24" s="41" t="str">
        <f>IF(ISERROR(VLOOKUP($O24,'Schützenliste-Gast'!$F$24:$I$28,4,FALSE)),"-",VLOOKUP($O24,'Schützenliste-Gast'!$F$24:$I$28,4,FALSE))</f>
        <v>-</v>
      </c>
      <c r="K24" s="41" t="str">
        <f>IF(ISERROR(VLOOKUP($O24,'Schützenliste-Gast'!$F$24:$I$28,3,FALSE)),"-",VLOOKUP($O24,'Schützenliste-Gast'!$F$24:$I$28,3,FALSE))</f>
        <v>-</v>
      </c>
      <c r="M24" s="41" t="str">
        <f>IF(ISERROR(VLOOKUP($O24,'Schützenliste-Gast'!$F$24:$I$28,2,FALSE)),"-",VLOOKUP($O24,'Schützenliste-Gast'!$F$24:$I$28,2,FALSE))</f>
        <v>-</v>
      </c>
      <c r="O24" s="42" t="str">
        <f>IF(ISERROR(LARGE('Schützenliste-Gast'!$F$24:$F$28,1)),"-",LARGE('Schützenliste-Gast'!$F$24:$F$28,1))</f>
        <v>-</v>
      </c>
    </row>
    <row r="25" spans="1:15" ht="15.75" customHeight="1" x14ac:dyDescent="0.2">
      <c r="A25" s="41" t="str">
        <f>IF(ISERROR(VLOOKUP($G25,'Schützenliste-Heim'!$F$24:$I$28,4,FALSE)),"-",VLOOKUP($G25,'Schützenliste-Heim'!$F$24:$I$28,4,FALSE))</f>
        <v>-</v>
      </c>
      <c r="C25" s="41" t="str">
        <f>IF(ISERROR(VLOOKUP($G25,'Schützenliste-Heim'!$F$24:$I$28,3,FALSE)),"-",VLOOKUP($G25,'Schützenliste-Heim'!$F$24:$I$28,3,FALSE))</f>
        <v>-</v>
      </c>
      <c r="E25" s="41" t="str">
        <f>IF(ISERROR(VLOOKUP($G25,'Schützenliste-Heim'!$F$24:$I$28,2,FALSE)),"-",VLOOKUP($G25,'Schützenliste-Heim'!$F$24:$I$28,2,FALSE))</f>
        <v>-</v>
      </c>
      <c r="G25" s="42" t="str">
        <f>IF(ISERROR(LARGE('Schützenliste-Heim'!$F$24:$F$28,2)),"-",LARGE('Schützenliste-Heim'!$F$24:$F$28,2))</f>
        <v>-</v>
      </c>
      <c r="I25" s="41" t="str">
        <f>IF(ISERROR(VLOOKUP($O25,'Schützenliste-Gast'!$F$24:$I$28,4,FALSE)),"-",VLOOKUP($O25,'Schützenliste-Gast'!$F$24:$I$28,4,FALSE))</f>
        <v>-</v>
      </c>
      <c r="K25" s="41" t="str">
        <f>IF(ISERROR(VLOOKUP($O25,'Schützenliste-Gast'!$F$24:$I$28,3,FALSE)),"-",VLOOKUP($O25,'Schützenliste-Gast'!$F$24:$I$28,3,FALSE))</f>
        <v>-</v>
      </c>
      <c r="M25" s="41" t="str">
        <f>IF(ISERROR(VLOOKUP($O25,'Schützenliste-Gast'!$F$24:$I$28,2,FALSE)),"-",VLOOKUP($O25,'Schützenliste-Gast'!$F$24:$I$28,2,FALSE))</f>
        <v>-</v>
      </c>
      <c r="O25" s="42" t="str">
        <f>IF(ISERROR(LARGE('Schützenliste-Gast'!$F$24:$F$28,2)),"-",LARGE('Schützenliste-Gast'!$F$24:$F$28,2))</f>
        <v>-</v>
      </c>
    </row>
    <row r="26" spans="1:15" ht="15" customHeight="1" x14ac:dyDescent="0.2">
      <c r="A26" s="41" t="str">
        <f>IF(ISERROR(VLOOKUP($G26,'Schützenliste-Heim'!$F$24:$I$28,4,FALSE)),"-",VLOOKUP($G26,'Schützenliste-Heim'!$F$24:$I$28,4,FALSE))</f>
        <v>-</v>
      </c>
      <c r="C26" s="41" t="str">
        <f>IF(ISERROR(VLOOKUP($G26,'Schützenliste-Heim'!$F$24:$I$28,3,FALSE)),"-",VLOOKUP($G26,'Schützenliste-Heim'!$F$24:$I$28,3,FALSE))</f>
        <v>-</v>
      </c>
      <c r="E26" s="41" t="str">
        <f>IF(ISERROR(VLOOKUP($G26,'Schützenliste-Heim'!$F$24:$I$28,2,FALSE)),"-",VLOOKUP($G26,'Schützenliste-Heim'!$F$24:$I$28,2,FALSE))</f>
        <v>-</v>
      </c>
      <c r="G26" s="42" t="str">
        <f>IF(ISERROR(LARGE('Schützenliste-Heim'!$F$24:$F$28,3)),"-",LARGE('Schützenliste-Heim'!$F$24:$F$28,3))</f>
        <v>-</v>
      </c>
      <c r="I26" s="41" t="str">
        <f>IF(ISERROR(VLOOKUP($O26,'Schützenliste-Gast'!$F$24:$I$28,4,FALSE)),"-",VLOOKUP($O26,'Schützenliste-Gast'!$F$24:$I$28,4,FALSE))</f>
        <v>-</v>
      </c>
      <c r="K26" s="41" t="str">
        <f>IF(ISERROR(VLOOKUP($O26,'Schützenliste-Gast'!$F$24:$I$28,3,FALSE)),"-",VLOOKUP($O26,'Schützenliste-Gast'!$F$24:$I$28,3,FALSE))</f>
        <v>-</v>
      </c>
      <c r="M26" s="41" t="str">
        <f>IF(ISERROR(VLOOKUP($O26,'Schützenliste-Gast'!$F$24:$I$28,2,FALSE)),"-",VLOOKUP($O26,'Schützenliste-Gast'!$F$24:$I$28,2,FALSE))</f>
        <v>-</v>
      </c>
      <c r="O26" s="42" t="str">
        <f>IF(ISERROR(LARGE('Schützenliste-Gast'!$F$24:$F$28,3)),"-",LARGE('Schützenliste-Gast'!$F$24:$F$28,3))</f>
        <v>-</v>
      </c>
    </row>
    <row r="27" spans="1:15" ht="18" customHeight="1" thickBot="1" x14ac:dyDescent="0.25">
      <c r="E27" s="39" t="s">
        <v>10</v>
      </c>
      <c r="G27" s="43">
        <f>SUM(G24:G26)</f>
        <v>0</v>
      </c>
      <c r="M27" s="39" t="s">
        <v>10</v>
      </c>
      <c r="O27" s="43">
        <f>SUM(O24:O26)</f>
        <v>0</v>
      </c>
    </row>
    <row r="28" spans="1:15" s="26" customFormat="1" ht="10.5" customHeight="1" x14ac:dyDescent="0.2">
      <c r="A28" s="26" t="s">
        <v>43</v>
      </c>
      <c r="E28" s="58"/>
      <c r="G28" s="59"/>
      <c r="I28" s="26" t="s">
        <v>43</v>
      </c>
      <c r="M28" s="58"/>
      <c r="O28" s="59"/>
    </row>
    <row r="29" spans="1:15" s="26" customFormat="1" ht="10.5" customHeight="1" x14ac:dyDescent="0.2">
      <c r="A29" s="25" t="str">
        <f>IF(ISERROR(VLOOKUP($G29,'Schützenliste-Heim'!$F$24:$I$28,4,FALSE)),"-",VLOOKUP($G29,'Schützenliste-Heim'!$F$24:$I$28,4,FALSE))</f>
        <v>-</v>
      </c>
      <c r="C29" s="25" t="str">
        <f>IF(ISERROR(VLOOKUP($G29,'Schützenliste-Heim'!$F$24:$I$28,3,FALSE)),"-",VLOOKUP($G29,'Schützenliste-Heim'!$F$24:$I$28,3,FALSE))</f>
        <v>-</v>
      </c>
      <c r="E29" s="25" t="str">
        <f>IF(ISERROR(VLOOKUP($G29,'Schützenliste-Heim'!$F$24:$I$28,2,FALSE)),"-",VLOOKUP($G29,'Schützenliste-Heim'!$F$24:$I$28,2,FALSE))</f>
        <v>-</v>
      </c>
      <c r="G29" s="27" t="str">
        <f>IF(ISERROR(LARGE('Schützenliste-Heim'!$F$24:$F$28,4)),"-",LARGE('Schützenliste-Heim'!$F$24:$F$28,4))</f>
        <v>-</v>
      </c>
      <c r="I29" s="25" t="str">
        <f>IF(ISERROR(VLOOKUP($O29,'Schützenliste-Gast'!$F$24:$I$28,4,FALSE)),"-",VLOOKUP($O29,'Schützenliste-Gast'!$F$24:$I$28,4,FALSE))</f>
        <v>-</v>
      </c>
      <c r="K29" s="25" t="str">
        <f>IF(ISERROR(VLOOKUP($O29,'Schützenliste-Gast'!$F$24:$I$28,3,FALSE)),"-",VLOOKUP($O29,'Schützenliste-Gast'!$F$24:$I$28,3,FALSE))</f>
        <v>-</v>
      </c>
      <c r="M29" s="25" t="str">
        <f>IF(ISERROR(VLOOKUP($O29,'Schützenliste-Gast'!$F$24:$I$28,2,FALSE)),"-",VLOOKUP($O29,'Schützenliste-Gast'!$F$24:$I$28,2,FALSE))</f>
        <v>-</v>
      </c>
      <c r="O29" s="27" t="str">
        <f>IF(ISERROR(LARGE('Schützenliste-Gast'!$F$24:$F$28,4)),"-",LARGE('Schützenliste-Gast'!$F$24:$F$28,4))</f>
        <v>-</v>
      </c>
    </row>
    <row r="30" spans="1:15" s="26" customFormat="1" ht="10.5" customHeight="1" x14ac:dyDescent="0.2">
      <c r="A30" s="25" t="str">
        <f>IF(ISERROR(VLOOKUP($G30,'Schützenliste-Heim'!$F$24:$I$28,4,FALSE)),"-",VLOOKUP($G30,'Schützenliste-Heim'!$F$24:$I$28,4,FALSE))</f>
        <v>-</v>
      </c>
      <c r="C30" s="25" t="str">
        <f>IF(ISERROR(VLOOKUP($G30,'Schützenliste-Heim'!$F$24:$I$28,3,FALSE)),"-",VLOOKUP($G30,'Schützenliste-Heim'!$F$24:$I$28,3,FALSE))</f>
        <v>-</v>
      </c>
      <c r="E30" s="25" t="str">
        <f>IF(ISERROR(VLOOKUP($G30,'Schützenliste-Heim'!$F$24:$I$28,2,FALSE)),"-",VLOOKUP($G30,'Schützenliste-Heim'!$F$24:$I$28,2,FALSE))</f>
        <v>-</v>
      </c>
      <c r="G30" s="27" t="str">
        <f>IF(ISERROR(LARGE('Schützenliste-Heim'!$F$24:$F$28,5)),"-",LARGE('Schützenliste-Heim'!$F$24:$F$28,5))</f>
        <v>-</v>
      </c>
      <c r="I30" s="25" t="str">
        <f>IF(ISERROR(VLOOKUP($O30,'Schützenliste-Gast'!$F$24:$I$28,4,FALSE)),"-",VLOOKUP($O30,'Schützenliste-Gast'!$F$24:$I$28,4,FALSE))</f>
        <v>-</v>
      </c>
      <c r="K30" s="25" t="str">
        <f>IF(ISERROR(VLOOKUP($O30,'Schützenliste-Gast'!$F$24:$I$28,3,FALSE)),"-",VLOOKUP($O30,'Schützenliste-Gast'!$F$24:$I$28,3,FALSE))</f>
        <v>-</v>
      </c>
      <c r="M30" s="25" t="str">
        <f>IF(ISERROR(VLOOKUP($O30,'Schützenliste-Gast'!$F$24:$I$28,2,FALSE)),"-",VLOOKUP($O30,'Schützenliste-Gast'!$F$24:$I$28,2,FALSE))</f>
        <v>-</v>
      </c>
      <c r="O30" s="27" t="str">
        <f>IF(ISERROR(LARGE('Schützenliste-Gast'!$F$24:$F$28,5)),"-",LARGE('Schützenliste-Gast'!$F$24:$F$28,5))</f>
        <v>-</v>
      </c>
    </row>
    <row r="31" spans="1:15" ht="7.5" customHeight="1" x14ac:dyDescent="0.2">
      <c r="E31" s="39"/>
      <c r="G31" s="44"/>
      <c r="M31" s="39"/>
      <c r="O31" s="44"/>
    </row>
    <row r="32" spans="1:15" x14ac:dyDescent="0.2">
      <c r="A32" s="31" t="s">
        <v>20</v>
      </c>
      <c r="C32" s="31" t="s">
        <v>13</v>
      </c>
      <c r="G32" s="31"/>
      <c r="I32" s="31" t="s">
        <v>20</v>
      </c>
      <c r="J32" s="31">
        <v>0</v>
      </c>
      <c r="K32" s="31" t="s">
        <v>13</v>
      </c>
      <c r="O32" s="44"/>
    </row>
    <row r="33" spans="1:15" ht="7.5" customHeight="1" x14ac:dyDescent="0.2">
      <c r="C33" s="40"/>
      <c r="G33" s="44"/>
      <c r="K33" s="40"/>
      <c r="O33" s="44"/>
    </row>
    <row r="34" spans="1:15" ht="15" customHeight="1" x14ac:dyDescent="0.2">
      <c r="A34" s="41" t="str">
        <f>IF(ISERROR(VLOOKUP($G34,'Schützenliste-Heim'!$F$33:$I$37,4,FALSE)),"-",VLOOKUP($G34,'Schützenliste-Heim'!$F$33:$I$37,4,FALSE))</f>
        <v>-</v>
      </c>
      <c r="C34" s="41" t="str">
        <f>IF(ISERROR(VLOOKUP($G34,'Schützenliste-Heim'!$F$33:$I$37,3,FALSE)),"-",VLOOKUP($G34,'Schützenliste-Heim'!$F$33:$I$37,3,FALSE))</f>
        <v>-</v>
      </c>
      <c r="E34" s="41" t="str">
        <f>IF(ISERROR(VLOOKUP($G34,'Schützenliste-Heim'!$F$33:$I$37,2,FALSE)),"-",VLOOKUP($G34,'Schützenliste-Heim'!$F$33:$I$37,2,FALSE))</f>
        <v>-</v>
      </c>
      <c r="G34" s="42" t="str">
        <f>IF(ISERROR(LARGE('Schützenliste-Heim'!$F$33:$F$37,1)),"-",LARGE('Schützenliste-Heim'!$F$33:$F$37,1))</f>
        <v>-</v>
      </c>
      <c r="I34" s="41" t="str">
        <f>IF(ISERROR(VLOOKUP($O34,'Schützenliste-Gast'!$F$33:$I$37,4,FALSE)),"-",VLOOKUP($O34,'Schützenliste-Gast'!$F$33:$I$37,4,FALSE))</f>
        <v>-</v>
      </c>
      <c r="K34" s="41" t="str">
        <f>IF(ISERROR(VLOOKUP($O34,'Schützenliste-Gast'!$F$33:$I$37,3,FALSE)),"-",VLOOKUP($O34,'Schützenliste-Gast'!$F$33:$I$37,3,FALSE))</f>
        <v>-</v>
      </c>
      <c r="M34" s="41" t="str">
        <f>IF(ISERROR(VLOOKUP($O34,'Schützenliste-Gast'!$F$33:$I$37,2,FALSE)),"-",VLOOKUP($O34,'Schützenliste-Gast'!$F$33:$I$37,2,FALSE))</f>
        <v>-</v>
      </c>
      <c r="O34" s="42" t="str">
        <f>IF(ISERROR(LARGE('Schützenliste-Gast'!$F$33:$F$37,1)),"-",LARGE('Schützenliste-Gast'!$F$33:$F$37,1))</f>
        <v>-</v>
      </c>
    </row>
    <row r="35" spans="1:15" ht="15" customHeight="1" x14ac:dyDescent="0.2">
      <c r="A35" s="41" t="str">
        <f>IF(ISERROR(VLOOKUP($G35,'Schützenliste-Heim'!$F$33:$I$37,4,FALSE)),"-",VLOOKUP($G35,'Schützenliste-Heim'!$F$33:$I$37,4,FALSE))</f>
        <v>-</v>
      </c>
      <c r="C35" s="41" t="str">
        <f>IF(ISERROR(VLOOKUP($G35,'Schützenliste-Heim'!$F$33:$I$37,3,FALSE)),"-",VLOOKUP($G35,'Schützenliste-Heim'!$F$33:$I$37,3,FALSE))</f>
        <v>-</v>
      </c>
      <c r="E35" s="41" t="str">
        <f>IF(ISERROR(VLOOKUP($G35,'Schützenliste-Heim'!$F$33:$I$37,2,FALSE)),"-",VLOOKUP($G35,'Schützenliste-Heim'!$F$33:$I$37,2,FALSE))</f>
        <v>-</v>
      </c>
      <c r="G35" s="42" t="str">
        <f>IF(ISERROR(LARGE('Schützenliste-Heim'!$F$33:$F$37,2)),"-",LARGE('Schützenliste-Heim'!$F$33:$F$37,2))</f>
        <v>-</v>
      </c>
      <c r="I35" s="41" t="str">
        <f>IF(ISERROR(VLOOKUP($O35,'Schützenliste-Gast'!$F$33:$I$37,4,FALSE)),"-",VLOOKUP($O35,'Schützenliste-Gast'!$F$33:$I$37,4,FALSE))</f>
        <v>-</v>
      </c>
      <c r="K35" s="41" t="str">
        <f>IF(ISERROR(VLOOKUP($O35,'Schützenliste-Gast'!$F$33:$I$37,3,FALSE)),"-",VLOOKUP($O35,'Schützenliste-Gast'!$F$33:$I$37,3,FALSE))</f>
        <v>-</v>
      </c>
      <c r="M35" s="41" t="str">
        <f>IF(ISERROR(VLOOKUP($O35,'Schützenliste-Gast'!$F$33:$I$37,2,FALSE)),"-",VLOOKUP($O35,'Schützenliste-Gast'!$F$33:$I$37,2,FALSE))</f>
        <v>-</v>
      </c>
      <c r="O35" s="42" t="str">
        <f>IF(ISERROR(LARGE('Schützenliste-Gast'!$F$33:$F$37,2)),"-",LARGE('Schützenliste-Gast'!$F$33:$F$37,2))</f>
        <v>-</v>
      </c>
    </row>
    <row r="36" spans="1:15" ht="15" customHeight="1" x14ac:dyDescent="0.2">
      <c r="A36" s="41" t="str">
        <f>IF(ISERROR(VLOOKUP($G36,'Schützenliste-Heim'!$F$33:$I$37,4,FALSE)),"-",VLOOKUP($G36,'Schützenliste-Heim'!$F$33:$I$37,4,FALSE))</f>
        <v>-</v>
      </c>
      <c r="C36" s="41" t="str">
        <f>IF(ISERROR(VLOOKUP($G36,'Schützenliste-Heim'!$F$33:$I$37,3,FALSE)),"-",VLOOKUP($G36,'Schützenliste-Heim'!$F$33:$I$37,3,FALSE))</f>
        <v>-</v>
      </c>
      <c r="E36" s="41" t="str">
        <f>IF(ISERROR(VLOOKUP($G36,'Schützenliste-Heim'!$F$33:$I$37,2,FALSE)),"-",VLOOKUP($G36,'Schützenliste-Heim'!$F$33:$I$37,2,FALSE))</f>
        <v>-</v>
      </c>
      <c r="G36" s="42" t="str">
        <f>IF(ISERROR(LARGE('Schützenliste-Heim'!$F$33:$F$37,3)),"-",LARGE('Schützenliste-Heim'!$F$33:$F$37,3))</f>
        <v>-</v>
      </c>
      <c r="I36" s="41" t="str">
        <f>IF(ISERROR(VLOOKUP($O36,'Schützenliste-Gast'!$F$33:$I$37,4,FALSE)),"-",VLOOKUP($O36,'Schützenliste-Gast'!$F$33:$I$37,4,FALSE))</f>
        <v>-</v>
      </c>
      <c r="K36" s="41" t="str">
        <f>IF(ISERROR(VLOOKUP($O36,'Schützenliste-Gast'!$F$33:$I$37,3,FALSE)),"-",VLOOKUP($O36,'Schützenliste-Gast'!$F$33:$I$37,3,FALSE))</f>
        <v>-</v>
      </c>
      <c r="M36" s="41" t="str">
        <f>IF(ISERROR(VLOOKUP($O36,'Schützenliste-Gast'!$F$33:$I$37,2,FALSE)),"-",VLOOKUP($O36,'Schützenliste-Gast'!$F$33:$I$37,2,FALSE))</f>
        <v>-</v>
      </c>
      <c r="O36" s="42" t="str">
        <f>IF(ISERROR(LARGE('Schützenliste-Gast'!$F$33:$F$37,3)),"-",LARGE('Schützenliste-Gast'!$F$33:$F$37,3))</f>
        <v>-</v>
      </c>
    </row>
    <row r="37" spans="1:15" ht="18" customHeight="1" thickBot="1" x14ac:dyDescent="0.25">
      <c r="E37" s="39" t="s">
        <v>40</v>
      </c>
      <c r="G37" s="43">
        <f>SUM(G34:G36)</f>
        <v>0</v>
      </c>
      <c r="M37" s="39" t="s">
        <v>40</v>
      </c>
      <c r="O37" s="43">
        <f>SUM(O34:O36)</f>
        <v>0</v>
      </c>
    </row>
    <row r="38" spans="1:15" s="26" customFormat="1" ht="10.5" customHeight="1" x14ac:dyDescent="0.2">
      <c r="A38" s="26" t="s">
        <v>43</v>
      </c>
      <c r="E38" s="58"/>
      <c r="G38" s="59"/>
      <c r="I38" s="26" t="s">
        <v>43</v>
      </c>
      <c r="M38" s="58"/>
      <c r="O38" s="59"/>
    </row>
    <row r="39" spans="1:15" s="26" customFormat="1" ht="10.5" customHeight="1" x14ac:dyDescent="0.2">
      <c r="A39" s="25" t="str">
        <f>IF(ISERROR(VLOOKUP($G39,'Schützenliste-Heim'!$F$33:$I$37,4,FALSE)),"-",VLOOKUP($G39,'Schützenliste-Heim'!$F$33:$I$37,4,FALSE))</f>
        <v>-</v>
      </c>
      <c r="C39" s="25" t="str">
        <f>IF(ISERROR(VLOOKUP($G39,'Schützenliste-Heim'!$F$33:$I$37,3,FALSE)),"-",VLOOKUP($G39,'Schützenliste-Heim'!$F$33:$I$37,3,FALSE))</f>
        <v>-</v>
      </c>
      <c r="E39" s="25" t="str">
        <f>IF(ISERROR(VLOOKUP($G39,'Schützenliste-Heim'!$F$33:$I$37,2,FALSE)),"-",VLOOKUP($G39,'Schützenliste-Heim'!$F$33:$I$37,2,FALSE))</f>
        <v>-</v>
      </c>
      <c r="G39" s="27" t="str">
        <f>IF(ISERROR(LARGE('Schützenliste-Heim'!$F$33:$F$37,4)),"-",LARGE('Schützenliste-Heim'!$F$33:$F$37,4))</f>
        <v>-</v>
      </c>
      <c r="I39" s="25" t="str">
        <f>IF(ISERROR(VLOOKUP($O39,'Schützenliste-Gast'!$F$33:$I$37,4,FALSE)),"-",VLOOKUP($O39,'Schützenliste-Gast'!$F$33:$I$37,4,FALSE))</f>
        <v>-</v>
      </c>
      <c r="K39" s="25" t="str">
        <f>IF(ISERROR(VLOOKUP($O39,'Schützenliste-Gast'!$F$33:$I$37,3,FALSE)),"-",VLOOKUP($O39,'Schützenliste-Gast'!$F$33:$I$37,3,FALSE))</f>
        <v>-</v>
      </c>
      <c r="M39" s="25" t="str">
        <f>IF(ISERROR(VLOOKUP($O39,'Schützenliste-Gast'!$F$33:$I$37,2,FALSE)),"-",VLOOKUP($O39,'Schützenliste-Gast'!$F$33:$I$37,2,FALSE))</f>
        <v>-</v>
      </c>
      <c r="O39" s="27" t="str">
        <f>IF(ISERROR(LARGE('Schützenliste-Gast'!$F$33:$F$37,4)),"-",LARGE('Schützenliste-Gast'!$F$33:$F$37,4))</f>
        <v>-</v>
      </c>
    </row>
    <row r="40" spans="1:15" s="26" customFormat="1" ht="10.5" customHeight="1" x14ac:dyDescent="0.2">
      <c r="A40" s="25" t="str">
        <f>IF(ISERROR(VLOOKUP($G40,'Schützenliste-Heim'!$F$33:$I$37,4,FALSE)),"-",VLOOKUP($G40,'Schützenliste-Heim'!$F$33:$I$37,4,FALSE))</f>
        <v>-</v>
      </c>
      <c r="C40" s="25" t="str">
        <f>IF(ISERROR(VLOOKUP($G40,'Schützenliste-Heim'!$F$33:$I$37,3,FALSE)),"-",VLOOKUP($G40,'Schützenliste-Heim'!$F$33:$I$37,3,FALSE))</f>
        <v>-</v>
      </c>
      <c r="E40" s="25" t="str">
        <f>IF(ISERROR(VLOOKUP($G40,'Schützenliste-Heim'!$F$33:$I$37,2,FALSE)),"-",VLOOKUP($G40,'Schützenliste-Heim'!$F$33:$I$37,2,FALSE))</f>
        <v>-</v>
      </c>
      <c r="G40" s="27" t="str">
        <f>IF(ISERROR(LARGE('Schützenliste-Heim'!$F$33:$F$37,5)),"-",LARGE('Schützenliste-Heim'!$F$33:$F$37,5))</f>
        <v>-</v>
      </c>
      <c r="I40" s="25" t="str">
        <f>IF(ISERROR(VLOOKUP($O40,'Schützenliste-Gast'!$F$33:$I$37,4,FALSE)),"-",VLOOKUP($O40,'Schützenliste-Gast'!$F$33:$I$37,4,FALSE))</f>
        <v>-</v>
      </c>
      <c r="K40" s="25" t="str">
        <f>IF(ISERROR(VLOOKUP($O40,'Schützenliste-Gast'!$F$33:$I$37,3,FALSE)),"-",VLOOKUP($O40,'Schützenliste-Gast'!$F$33:$I$37,3,FALSE))</f>
        <v>-</v>
      </c>
      <c r="M40" s="25" t="str">
        <f>IF(ISERROR(VLOOKUP($O40,'Schützenliste-Gast'!$F$33:$I$37,2,FALSE)),"-",VLOOKUP($O40,'Schützenliste-Gast'!$F$33:$I$37,2,FALSE))</f>
        <v>-</v>
      </c>
      <c r="O40" s="27" t="str">
        <f>IF(ISERROR(LARGE('Schützenliste-Gast'!$F$33:$F$37,5)),"-",LARGE('Schützenliste-Gast'!$F$33:$F$37,5))</f>
        <v>-</v>
      </c>
    </row>
    <row r="41" spans="1:15" ht="7.5" customHeight="1" x14ac:dyDescent="0.2">
      <c r="E41" s="39"/>
      <c r="G41" s="44"/>
      <c r="M41" s="39"/>
      <c r="O41" s="44"/>
    </row>
    <row r="42" spans="1:15" x14ac:dyDescent="0.2">
      <c r="A42" s="31" t="s">
        <v>21</v>
      </c>
      <c r="C42" s="31" t="s">
        <v>13</v>
      </c>
      <c r="G42" s="31"/>
      <c r="I42" s="31" t="s">
        <v>21</v>
      </c>
      <c r="K42" s="31" t="s">
        <v>13</v>
      </c>
      <c r="O42" s="44"/>
    </row>
    <row r="43" spans="1:15" ht="7.5" customHeight="1" x14ac:dyDescent="0.2">
      <c r="C43" s="40"/>
      <c r="G43" s="44"/>
      <c r="K43" s="40"/>
      <c r="O43" s="44"/>
    </row>
    <row r="44" spans="1:15" ht="15" customHeight="1" x14ac:dyDescent="0.2">
      <c r="A44" s="41" t="str">
        <f>IF(ISERROR(VLOOKUP($G44,'Schützenliste-Heim'!$F$42:$I$46,4,FALSE)),"-",VLOOKUP($G44,'Schützenliste-Heim'!$F$42:$I$46,4,FALSE))</f>
        <v>-</v>
      </c>
      <c r="C44" s="41" t="str">
        <f>IF(ISERROR(VLOOKUP($G44,'Schützenliste-Heim'!$F$42:$I$46,3,FALSE)),"-",VLOOKUP($G44,'Schützenliste-Heim'!$F$42:$I$46,3,FALSE))</f>
        <v>-</v>
      </c>
      <c r="E44" s="41" t="str">
        <f>IF(ISERROR(VLOOKUP($G44,'Schützenliste-Heim'!$F$42:$I$46,2,FALSE)),"-",VLOOKUP($G44,'Schützenliste-Heim'!$F$42:$I$46,2,FALSE))</f>
        <v>-</v>
      </c>
      <c r="G44" s="42" t="str">
        <f>IF(ISERROR(LARGE('Schützenliste-Heim'!$F$42:$F$46,1)),"-",LARGE('Schützenliste-Heim'!$F$42:$F$46,1))</f>
        <v>-</v>
      </c>
      <c r="I44" s="41" t="str">
        <f>IF(ISERROR(VLOOKUP($O44,'Schützenliste-Gast'!$F$42:$I$46,4,FALSE)),"-",VLOOKUP($O44,'Schützenliste-Gast'!$F$42:$I$46,4,FALSE))</f>
        <v>-</v>
      </c>
      <c r="K44" s="41" t="str">
        <f>IF(ISERROR(VLOOKUP($O44,'Schützenliste-Gast'!$F$42:$I$46,3,FALSE)),"-",VLOOKUP($O44,'Schützenliste-Gast'!$F$42:$I$46,3,FALSE))</f>
        <v>-</v>
      </c>
      <c r="M44" s="41" t="str">
        <f>IF(ISERROR(VLOOKUP($O44,'Schützenliste-Gast'!$F$42:$I$46,2,FALSE)),"-",VLOOKUP($O44,'Schützenliste-Gast'!$F$42:$I$46,2,FALSE))</f>
        <v>-</v>
      </c>
      <c r="O44" s="42" t="str">
        <f>IF(ISERROR(LARGE('Schützenliste-Gast'!$F$42:$F$46,1)),"-",LARGE('Schützenliste-Gast'!$F$42:$F$46,1))</f>
        <v>-</v>
      </c>
    </row>
    <row r="45" spans="1:15" ht="15" customHeight="1" x14ac:dyDescent="0.2">
      <c r="A45" s="41" t="str">
        <f>IF(ISERROR(VLOOKUP($G45,'Schützenliste-Heim'!$F$42:$I$46,4,FALSE)),"-",VLOOKUP($G45,'Schützenliste-Heim'!$F$42:$I$46,4,FALSE))</f>
        <v>-</v>
      </c>
      <c r="C45" s="41" t="str">
        <f>IF(ISERROR(VLOOKUP($G45,'Schützenliste-Heim'!$F$42:$I$46,3,FALSE)),"-",VLOOKUP($G45,'Schützenliste-Heim'!$F$42:$I$46,3,FALSE))</f>
        <v>-</v>
      </c>
      <c r="E45" s="41" t="str">
        <f>IF(ISERROR(VLOOKUP($G45,'Schützenliste-Heim'!$F$42:$I$46,2,FALSE)),"-",VLOOKUP($G45,'Schützenliste-Heim'!$F$42:$I$46,2,FALSE))</f>
        <v>-</v>
      </c>
      <c r="G45" s="42" t="str">
        <f>IF(ISERROR(LARGE('Schützenliste-Heim'!$F$42:$F$46,2)),"-",LARGE('Schützenliste-Heim'!$F$42:$F$46,2))</f>
        <v>-</v>
      </c>
      <c r="I45" s="41" t="str">
        <f>IF(ISERROR(VLOOKUP($O45,'Schützenliste-Gast'!$F$42:$I$46,4,FALSE)),"-",VLOOKUP($O45,'Schützenliste-Gast'!$F$42:$I$46,4,FALSE))</f>
        <v>-</v>
      </c>
      <c r="K45" s="41" t="str">
        <f>IF(ISERROR(VLOOKUP($O45,'Schützenliste-Gast'!$F$42:$I$46,3,FALSE)),"-",VLOOKUP($O45,'Schützenliste-Gast'!$F$42:$I$46,3,FALSE))</f>
        <v>-</v>
      </c>
      <c r="M45" s="41" t="str">
        <f>IF(ISERROR(VLOOKUP($O45,'Schützenliste-Gast'!$F$42:$I$46,2,FALSE)),"-",VLOOKUP($O45,'Schützenliste-Gast'!$F$42:$I$46,2,FALSE))</f>
        <v>-</v>
      </c>
      <c r="O45" s="42" t="str">
        <f>IF(ISERROR(LARGE('Schützenliste-Gast'!$F$42:$F$46,2)),"-",LARGE('Schützenliste-Gast'!$F$42:$F$46,2))</f>
        <v>-</v>
      </c>
    </row>
    <row r="46" spans="1:15" ht="15" customHeight="1" x14ac:dyDescent="0.2">
      <c r="A46" s="41" t="str">
        <f>IF(ISERROR(VLOOKUP($G46,'Schützenliste-Heim'!$F$42:$I$46,4,FALSE)),"-",VLOOKUP($G46,'Schützenliste-Heim'!$F$42:$I$46,4,FALSE))</f>
        <v>-</v>
      </c>
      <c r="C46" s="41" t="str">
        <f>IF(ISERROR(VLOOKUP($G46,'Schützenliste-Heim'!$F$42:$I$46,3,FALSE)),"-",VLOOKUP($G46,'Schützenliste-Heim'!$F$42:$I$46,3,FALSE))</f>
        <v>-</v>
      </c>
      <c r="E46" s="41" t="str">
        <f>IF(ISERROR(VLOOKUP($G46,'Schützenliste-Heim'!$F$42:$I$46,2,FALSE)),"-",VLOOKUP($G46,'Schützenliste-Heim'!$F$42:$I$46,2,FALSE))</f>
        <v>-</v>
      </c>
      <c r="G46" s="42" t="str">
        <f>IF(ISERROR(LARGE('Schützenliste-Heim'!$F$42:$F$46,3)),"-",LARGE('Schützenliste-Heim'!$F$42:$F$46,3))</f>
        <v>-</v>
      </c>
      <c r="I46" s="41" t="str">
        <f>IF(ISERROR(VLOOKUP($O46,'Schützenliste-Gast'!$F$42:$I$46,4,FALSE)),"-",VLOOKUP($O46,'Schützenliste-Gast'!$F$42:$I$46,4,FALSE))</f>
        <v>-</v>
      </c>
      <c r="K46" s="41" t="str">
        <f>IF(ISERROR(VLOOKUP($O46,'Schützenliste-Gast'!$F$42:$I$46,3,FALSE)),"-",VLOOKUP($O46,'Schützenliste-Gast'!$F$42:$I$46,3,FALSE))</f>
        <v>-</v>
      </c>
      <c r="M46" s="41" t="str">
        <f>IF(ISERROR(VLOOKUP($O46,'Schützenliste-Gast'!$F$42:$I$46,2,FALSE)),"-",VLOOKUP($O46,'Schützenliste-Gast'!$F$42:$I$46,2,FALSE))</f>
        <v>-</v>
      </c>
      <c r="O46" s="42" t="str">
        <f>IF(ISERROR(LARGE('Schützenliste-Gast'!$F$42:$F$46,3)),"-",LARGE('Schützenliste-Gast'!$F$42:$F$46,3))</f>
        <v>-</v>
      </c>
    </row>
    <row r="47" spans="1:15" ht="18" customHeight="1" thickBot="1" x14ac:dyDescent="0.25">
      <c r="E47" s="39" t="s">
        <v>39</v>
      </c>
      <c r="G47" s="43">
        <f>SUM(G44:G46)</f>
        <v>0</v>
      </c>
      <c r="M47" s="39" t="s">
        <v>39</v>
      </c>
      <c r="O47" s="43">
        <f>SUM(O44:O46)</f>
        <v>0</v>
      </c>
    </row>
    <row r="48" spans="1:15" s="26" customFormat="1" ht="10.5" customHeight="1" x14ac:dyDescent="0.2">
      <c r="A48" s="26" t="s">
        <v>43</v>
      </c>
      <c r="E48" s="58"/>
      <c r="G48" s="59"/>
      <c r="I48" s="26" t="s">
        <v>43</v>
      </c>
      <c r="M48" s="58"/>
      <c r="O48" s="59"/>
    </row>
    <row r="49" spans="1:15" s="26" customFormat="1" ht="10.5" customHeight="1" x14ac:dyDescent="0.2">
      <c r="A49" s="25" t="str">
        <f>IF(ISERROR(VLOOKUP($G49,'Schützenliste-Heim'!$F$42:$I$46,4,FALSE)),"-",VLOOKUP($G49,'Schützenliste-Heim'!$F$42:$I$46,4,FALSE))</f>
        <v>-</v>
      </c>
      <c r="C49" s="25" t="str">
        <f>IF(ISERROR(VLOOKUP($G49,'Schützenliste-Heim'!$F$42:$I$46,3,FALSE)),"-",VLOOKUP($G49,'Schützenliste-Heim'!$F$42:$I$46,3,FALSE))</f>
        <v>-</v>
      </c>
      <c r="E49" s="25" t="str">
        <f>IF(ISERROR(VLOOKUP($G49,'Schützenliste-Heim'!$F$42:$I$46,2,FALSE)),"-",VLOOKUP($G49,'Schützenliste-Heim'!$F$42:$I$46,2,FALSE))</f>
        <v>-</v>
      </c>
      <c r="G49" s="27" t="str">
        <f>IF(ISERROR(LARGE('Schützenliste-Heim'!$F$42:$F$46,4)),"-",LARGE('Schützenliste-Heim'!$F$42:$F$46,4))</f>
        <v>-</v>
      </c>
      <c r="I49" s="25" t="str">
        <f>IF(ISERROR(VLOOKUP($O49,'Schützenliste-Gast'!$F$42:$I$46,4,FALSE)),"-",VLOOKUP($O49,'Schützenliste-Gast'!$F$42:$I$46,4,FALSE))</f>
        <v>-</v>
      </c>
      <c r="K49" s="25" t="str">
        <f>IF(ISERROR(VLOOKUP($O49,'Schützenliste-Gast'!$F$42:$I$46,3,FALSE)),"-",VLOOKUP($O49,'Schützenliste-Gast'!$F$42:$I$46,3,FALSE))</f>
        <v>-</v>
      </c>
      <c r="M49" s="25" t="str">
        <f>IF(ISERROR(VLOOKUP($O49,'Schützenliste-Gast'!$F$42:$I$46,2,FALSE)),"-",VLOOKUP($O49,'Schützenliste-Gast'!$F$42:$I$46,2,FALSE))</f>
        <v>-</v>
      </c>
      <c r="O49" s="27" t="str">
        <f>IF(ISERROR(LARGE('Schützenliste-Gast'!$F$42:$F$46,4)),"-",LARGE('Schützenliste-Gast'!$F$42:$F$46,4))</f>
        <v>-</v>
      </c>
    </row>
    <row r="50" spans="1:15" s="26" customFormat="1" ht="10.5" customHeight="1" x14ac:dyDescent="0.2">
      <c r="A50" s="25" t="str">
        <f>IF(ISERROR(VLOOKUP($G50,'Schützenliste-Heim'!$F$42:$I$46,4,FALSE)),"-",VLOOKUP($G50,'Schützenliste-Heim'!$F$42:$I$46,4,FALSE))</f>
        <v>-</v>
      </c>
      <c r="C50" s="25" t="str">
        <f>IF(ISERROR(VLOOKUP($G50,'Schützenliste-Heim'!$F$42:$I$46,3,FALSE)),"-",VLOOKUP($G50,'Schützenliste-Heim'!$F$42:$I$46,3,FALSE))</f>
        <v>-</v>
      </c>
      <c r="E50" s="25" t="str">
        <f>IF(ISERROR(VLOOKUP($G50,'Schützenliste-Heim'!$F$42:$I$46,2,FALSE)),"-",VLOOKUP($G50,'Schützenliste-Heim'!$F$42:$I$46,2,FALSE))</f>
        <v>-</v>
      </c>
      <c r="G50" s="27" t="str">
        <f>IF(ISERROR(LARGE('Schützenliste-Heim'!$F$42:$F$46,5)),"-",LARGE('Schützenliste-Heim'!$F$42:$F$46,5))</f>
        <v>-</v>
      </c>
      <c r="I50" s="25" t="str">
        <f>IF(ISERROR(VLOOKUP($O50,'Schützenliste-Gast'!$F$42:$I$46,4,FALSE)),"-",VLOOKUP($O50,'Schützenliste-Gast'!$F$42:$I$46,4,FALSE))</f>
        <v>-</v>
      </c>
      <c r="K50" s="25" t="str">
        <f>IF(ISERROR(VLOOKUP($O50,'Schützenliste-Gast'!$F$42:$I$46,3,FALSE)),"-",VLOOKUP($O50,'Schützenliste-Gast'!$F$42:$I$46,3,FALSE))</f>
        <v>-</v>
      </c>
      <c r="M50" s="25" t="str">
        <f>IF(ISERROR(VLOOKUP($O50,'Schützenliste-Gast'!$F$42:$I$46,2,FALSE)),"-",VLOOKUP($O50,'Schützenliste-Gast'!$F$42:$I$46,2,FALSE))</f>
        <v>-</v>
      </c>
      <c r="O50" s="27" t="str">
        <f>IF(ISERROR(LARGE('Schützenliste-Gast'!$F$42:$F$46,5)),"-",LARGE('Schützenliste-Gast'!$F$42:$F$46,5))</f>
        <v>-</v>
      </c>
    </row>
    <row r="51" spans="1:15" ht="12" customHeight="1" x14ac:dyDescent="0.2">
      <c r="E51" s="39"/>
      <c r="G51" s="44"/>
      <c r="M51" s="39"/>
      <c r="O51" s="44"/>
    </row>
    <row r="52" spans="1:15" ht="25.5" customHeight="1" thickBot="1" x14ac:dyDescent="0.3">
      <c r="E52" s="45" t="s">
        <v>11</v>
      </c>
      <c r="F52" s="46"/>
      <c r="G52" s="47">
        <f>SUM(G47+G37+G27+G17)</f>
        <v>0</v>
      </c>
      <c r="M52" s="45" t="s">
        <v>11</v>
      </c>
      <c r="N52" s="46"/>
      <c r="O52" s="47">
        <f>SUM(O47+O37+O27+O17)</f>
        <v>0</v>
      </c>
    </row>
    <row r="53" spans="1:15" ht="15" customHeight="1" thickTop="1" x14ac:dyDescent="0.25">
      <c r="E53" s="45"/>
      <c r="G53" s="44"/>
      <c r="M53" s="45"/>
      <c r="O53" s="44"/>
    </row>
    <row r="54" spans="1:15" ht="7.5" customHeight="1" x14ac:dyDescent="0.2"/>
    <row r="55" spans="1:15" x14ac:dyDescent="0.2">
      <c r="A55" s="63" t="s">
        <v>12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</row>
    <row r="56" spans="1:15" ht="15.75" x14ac:dyDescent="0.25">
      <c r="A56" s="62" t="s">
        <v>45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</row>
  </sheetData>
  <protectedRanges>
    <protectedRange sqref="G6:G7 M6:M7" name="Bereich1"/>
  </protectedRanges>
  <mergeCells count="8">
    <mergeCell ref="A56:O56"/>
    <mergeCell ref="A55:O55"/>
    <mergeCell ref="K7:M7"/>
    <mergeCell ref="A1:O1"/>
    <mergeCell ref="A2:O2"/>
    <mergeCell ref="A4:O4"/>
    <mergeCell ref="C10:G10"/>
    <mergeCell ref="K10:O10"/>
  </mergeCells>
  <phoneticPr fontId="13" type="noConversion"/>
  <hyperlinks>
    <hyperlink ref="A56" r:id="rId1" xr:uid="{D4B8C5E6-A742-4072-A45F-EDC7E4D91E23}"/>
  </hyperlinks>
  <pageMargins left="0.27559055118110237" right="0" top="0.35433070866141736" bottom="0.35433070866141736" header="0.51181102362204722" footer="0.6692913385826772"/>
  <pageSetup paperSize="9" scale="97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CF54-A2A1-485D-AEC7-F4CB357F6065}">
  <sheetPr codeName="Tabelle2"/>
  <dimension ref="B3:I70"/>
  <sheetViews>
    <sheetView workbookViewId="0">
      <selection activeCell="I5" sqref="I5"/>
    </sheetView>
  </sheetViews>
  <sheetFormatPr baseColWidth="10" defaultRowHeight="15" x14ac:dyDescent="0.2"/>
  <cols>
    <col min="1" max="1" width="11" style="2"/>
    <col min="2" max="2" width="4.625" style="2" customWidth="1"/>
    <col min="3" max="3" width="22" style="3" customWidth="1"/>
    <col min="4" max="4" width="11.375" style="3" customWidth="1"/>
    <col min="5" max="5" width="12.875" style="3" customWidth="1"/>
    <col min="6" max="6" width="11" style="15"/>
    <col min="7" max="7" width="11" style="2"/>
    <col min="8" max="8" width="10.375" style="2" customWidth="1"/>
    <col min="9" max="9" width="14.5" style="2" customWidth="1"/>
    <col min="10" max="10" width="12.875" style="2" customWidth="1"/>
    <col min="11" max="16384" width="11" style="2"/>
  </cols>
  <sheetData>
    <row r="3" spans="2:9" ht="34.5" customHeight="1" x14ac:dyDescent="0.4">
      <c r="B3" s="67" t="s">
        <v>16</v>
      </c>
      <c r="C3" s="67"/>
      <c r="D3" s="67"/>
      <c r="E3" s="67"/>
      <c r="F3" s="67"/>
      <c r="G3" s="67"/>
    </row>
    <row r="5" spans="2:9" x14ac:dyDescent="0.2">
      <c r="C5" s="20" t="s">
        <v>34</v>
      </c>
      <c r="D5" s="68"/>
      <c r="E5" s="68"/>
      <c r="F5" s="68"/>
      <c r="H5" s="2" t="s">
        <v>30</v>
      </c>
      <c r="I5" s="13">
        <v>2025</v>
      </c>
    </row>
    <row r="10" spans="2:9" ht="15.75" x14ac:dyDescent="0.25">
      <c r="C10" s="4" t="s">
        <v>17</v>
      </c>
      <c r="D10" s="17" t="s">
        <v>32</v>
      </c>
    </row>
    <row r="12" spans="2:9" ht="15.75" x14ac:dyDescent="0.25">
      <c r="C12" s="5" t="s">
        <v>18</v>
      </c>
      <c r="D12" s="16">
        <f>I5-14</f>
        <v>2011</v>
      </c>
      <c r="E12" s="17" t="s">
        <v>31</v>
      </c>
    </row>
    <row r="14" spans="2:9" s="49" customFormat="1" ht="14.25" x14ac:dyDescent="0.2">
      <c r="C14" s="50" t="s">
        <v>22</v>
      </c>
      <c r="D14" s="51" t="s">
        <v>35</v>
      </c>
      <c r="E14" s="52" t="s">
        <v>23</v>
      </c>
      <c r="F14" s="60" t="s">
        <v>24</v>
      </c>
    </row>
    <row r="15" spans="2:9" x14ac:dyDescent="0.2">
      <c r="B15" s="2" t="s">
        <v>25</v>
      </c>
      <c r="C15" s="7"/>
      <c r="D15" s="23"/>
      <c r="E15" s="8"/>
      <c r="F15" s="14"/>
      <c r="G15" s="48">
        <f t="shared" ref="G15:I19" si="0">C15</f>
        <v>0</v>
      </c>
      <c r="H15" s="48">
        <f t="shared" si="0"/>
        <v>0</v>
      </c>
      <c r="I15" s="48">
        <f t="shared" si="0"/>
        <v>0</v>
      </c>
    </row>
    <row r="16" spans="2:9" x14ac:dyDescent="0.2">
      <c r="B16" s="2" t="s">
        <v>26</v>
      </c>
      <c r="C16" s="9"/>
      <c r="D16" s="24"/>
      <c r="E16" s="10"/>
      <c r="F16" s="21"/>
      <c r="G16" s="48">
        <f t="shared" si="0"/>
        <v>0</v>
      </c>
      <c r="H16" s="48">
        <f t="shared" si="0"/>
        <v>0</v>
      </c>
      <c r="I16" s="48">
        <f t="shared" si="0"/>
        <v>0</v>
      </c>
    </row>
    <row r="17" spans="2:9" x14ac:dyDescent="0.2">
      <c r="B17" s="2" t="s">
        <v>27</v>
      </c>
      <c r="C17" s="9"/>
      <c r="D17" s="24"/>
      <c r="E17" s="10"/>
      <c r="F17" s="21"/>
      <c r="G17" s="48">
        <f t="shared" si="0"/>
        <v>0</v>
      </c>
      <c r="H17" s="48">
        <f t="shared" si="0"/>
        <v>0</v>
      </c>
      <c r="I17" s="48">
        <f t="shared" si="0"/>
        <v>0</v>
      </c>
    </row>
    <row r="18" spans="2:9" x14ac:dyDescent="0.2">
      <c r="B18" s="2" t="s">
        <v>28</v>
      </c>
      <c r="C18" s="9"/>
      <c r="D18" s="24"/>
      <c r="E18" s="10"/>
      <c r="F18" s="21"/>
      <c r="G18" s="48">
        <f t="shared" si="0"/>
        <v>0</v>
      </c>
      <c r="H18" s="48">
        <f t="shared" si="0"/>
        <v>0</v>
      </c>
      <c r="I18" s="48">
        <f t="shared" si="0"/>
        <v>0</v>
      </c>
    </row>
    <row r="19" spans="2:9" x14ac:dyDescent="0.2">
      <c r="B19" s="2" t="s">
        <v>29</v>
      </c>
      <c r="C19" s="11"/>
      <c r="D19" s="28"/>
      <c r="E19" s="12"/>
      <c r="F19" s="22"/>
      <c r="G19" s="48">
        <f t="shared" si="0"/>
        <v>0</v>
      </c>
      <c r="H19" s="48">
        <f t="shared" si="0"/>
        <v>0</v>
      </c>
      <c r="I19" s="48">
        <f t="shared" si="0"/>
        <v>0</v>
      </c>
    </row>
    <row r="20" spans="2:9" x14ac:dyDescent="0.2">
      <c r="D20" s="15"/>
      <c r="E20" s="6"/>
      <c r="G20" s="48"/>
      <c r="H20" s="48"/>
      <c r="I20" s="48"/>
    </row>
    <row r="21" spans="2:9" ht="15.75" x14ac:dyDescent="0.25">
      <c r="C21" s="5" t="s">
        <v>19</v>
      </c>
      <c r="D21" s="18">
        <f>I5-16</f>
        <v>2009</v>
      </c>
      <c r="E21" s="19">
        <f>I5-15</f>
        <v>2010</v>
      </c>
      <c r="G21" s="48"/>
      <c r="H21" s="48"/>
      <c r="I21" s="48"/>
    </row>
    <row r="22" spans="2:9" x14ac:dyDescent="0.2">
      <c r="D22" s="15"/>
      <c r="E22" s="6"/>
      <c r="G22" s="48"/>
      <c r="H22" s="48"/>
      <c r="I22" s="48"/>
    </row>
    <row r="23" spans="2:9" s="49" customFormat="1" ht="14.25" x14ac:dyDescent="0.2">
      <c r="C23" s="50" t="s">
        <v>22</v>
      </c>
      <c r="D23" s="51" t="s">
        <v>35</v>
      </c>
      <c r="E23" s="52" t="s">
        <v>23</v>
      </c>
      <c r="F23" s="60" t="s">
        <v>24</v>
      </c>
    </row>
    <row r="24" spans="2:9" x14ac:dyDescent="0.2">
      <c r="B24" s="2" t="s">
        <v>25</v>
      </c>
      <c r="C24" s="7"/>
      <c r="D24" s="23"/>
      <c r="E24" s="8"/>
      <c r="F24" s="14"/>
      <c r="G24" s="48">
        <f t="shared" ref="G24:I28" si="1">C24</f>
        <v>0</v>
      </c>
      <c r="H24" s="48">
        <f t="shared" si="1"/>
        <v>0</v>
      </c>
      <c r="I24" s="48">
        <f t="shared" si="1"/>
        <v>0</v>
      </c>
    </row>
    <row r="25" spans="2:9" x14ac:dyDescent="0.2">
      <c r="B25" s="2" t="s">
        <v>26</v>
      </c>
      <c r="C25" s="9"/>
      <c r="D25" s="24"/>
      <c r="E25" s="10"/>
      <c r="F25" s="21"/>
      <c r="G25" s="48">
        <f t="shared" si="1"/>
        <v>0</v>
      </c>
      <c r="H25" s="48">
        <f t="shared" si="1"/>
        <v>0</v>
      </c>
      <c r="I25" s="48">
        <f t="shared" si="1"/>
        <v>0</v>
      </c>
    </row>
    <row r="26" spans="2:9" x14ac:dyDescent="0.2">
      <c r="B26" s="2" t="s">
        <v>27</v>
      </c>
      <c r="C26" s="9"/>
      <c r="D26" s="24"/>
      <c r="E26" s="10"/>
      <c r="F26" s="21"/>
      <c r="G26" s="48">
        <f t="shared" si="1"/>
        <v>0</v>
      </c>
      <c r="H26" s="48">
        <f t="shared" si="1"/>
        <v>0</v>
      </c>
      <c r="I26" s="48">
        <f t="shared" si="1"/>
        <v>0</v>
      </c>
    </row>
    <row r="27" spans="2:9" x14ac:dyDescent="0.2">
      <c r="B27" s="2" t="s">
        <v>28</v>
      </c>
      <c r="C27" s="9"/>
      <c r="D27" s="24"/>
      <c r="E27" s="10"/>
      <c r="F27" s="21"/>
      <c r="G27" s="48">
        <f t="shared" si="1"/>
        <v>0</v>
      </c>
      <c r="H27" s="48">
        <f t="shared" si="1"/>
        <v>0</v>
      </c>
      <c r="I27" s="48">
        <f t="shared" si="1"/>
        <v>0</v>
      </c>
    </row>
    <row r="28" spans="2:9" x14ac:dyDescent="0.2">
      <c r="B28" s="2" t="s">
        <v>29</v>
      </c>
      <c r="C28" s="11"/>
      <c r="D28" s="28"/>
      <c r="E28" s="12"/>
      <c r="F28" s="22"/>
      <c r="G28" s="48">
        <f t="shared" si="1"/>
        <v>0</v>
      </c>
      <c r="H28" s="48">
        <f t="shared" si="1"/>
        <v>0</v>
      </c>
      <c r="I28" s="48">
        <f t="shared" si="1"/>
        <v>0</v>
      </c>
    </row>
    <row r="29" spans="2:9" x14ac:dyDescent="0.2">
      <c r="D29" s="15"/>
      <c r="E29" s="6"/>
      <c r="G29" s="48"/>
      <c r="H29" s="48"/>
      <c r="I29" s="48"/>
    </row>
    <row r="30" spans="2:9" ht="15.75" x14ac:dyDescent="0.25">
      <c r="C30" s="5" t="s">
        <v>20</v>
      </c>
      <c r="D30" s="18">
        <f>I5-18</f>
        <v>2007</v>
      </c>
      <c r="E30" s="19">
        <f>I5-17</f>
        <v>2008</v>
      </c>
      <c r="G30" s="48"/>
      <c r="H30" s="48"/>
      <c r="I30" s="48"/>
    </row>
    <row r="31" spans="2:9" x14ac:dyDescent="0.2">
      <c r="D31" s="15"/>
      <c r="E31" s="6"/>
      <c r="G31" s="48"/>
      <c r="H31" s="48"/>
      <c r="I31" s="48"/>
    </row>
    <row r="32" spans="2:9" s="49" customFormat="1" ht="14.25" x14ac:dyDescent="0.2">
      <c r="C32" s="50" t="s">
        <v>22</v>
      </c>
      <c r="D32" s="51" t="s">
        <v>35</v>
      </c>
      <c r="E32" s="52" t="s">
        <v>23</v>
      </c>
      <c r="F32" s="60" t="s">
        <v>24</v>
      </c>
    </row>
    <row r="33" spans="2:9" x14ac:dyDescent="0.2">
      <c r="B33" s="2" t="s">
        <v>25</v>
      </c>
      <c r="C33" s="7"/>
      <c r="D33" s="23"/>
      <c r="E33" s="8"/>
      <c r="F33" s="14"/>
      <c r="G33" s="48">
        <f t="shared" ref="G33:I37" si="2">C33</f>
        <v>0</v>
      </c>
      <c r="H33" s="48">
        <f t="shared" si="2"/>
        <v>0</v>
      </c>
      <c r="I33" s="48">
        <f t="shared" si="2"/>
        <v>0</v>
      </c>
    </row>
    <row r="34" spans="2:9" x14ac:dyDescent="0.2">
      <c r="B34" s="2" t="s">
        <v>26</v>
      </c>
      <c r="C34" s="9"/>
      <c r="D34" s="24"/>
      <c r="E34" s="10"/>
      <c r="F34" s="21"/>
      <c r="G34" s="48">
        <f t="shared" si="2"/>
        <v>0</v>
      </c>
      <c r="H34" s="48">
        <f t="shared" si="2"/>
        <v>0</v>
      </c>
      <c r="I34" s="48">
        <f t="shared" si="2"/>
        <v>0</v>
      </c>
    </row>
    <row r="35" spans="2:9" x14ac:dyDescent="0.2">
      <c r="B35" s="2" t="s">
        <v>27</v>
      </c>
      <c r="C35" s="9"/>
      <c r="D35" s="24"/>
      <c r="E35" s="10"/>
      <c r="F35" s="21"/>
      <c r="G35" s="48">
        <f t="shared" si="2"/>
        <v>0</v>
      </c>
      <c r="H35" s="48">
        <f t="shared" si="2"/>
        <v>0</v>
      </c>
      <c r="I35" s="48">
        <f t="shared" si="2"/>
        <v>0</v>
      </c>
    </row>
    <row r="36" spans="2:9" x14ac:dyDescent="0.2">
      <c r="B36" s="2" t="s">
        <v>28</v>
      </c>
      <c r="C36" s="9"/>
      <c r="D36" s="24"/>
      <c r="E36" s="10"/>
      <c r="F36" s="21"/>
      <c r="G36" s="48">
        <f t="shared" si="2"/>
        <v>0</v>
      </c>
      <c r="H36" s="48">
        <f t="shared" si="2"/>
        <v>0</v>
      </c>
      <c r="I36" s="48">
        <f t="shared" si="2"/>
        <v>0</v>
      </c>
    </row>
    <row r="37" spans="2:9" x14ac:dyDescent="0.2">
      <c r="B37" s="2" t="s">
        <v>29</v>
      </c>
      <c r="C37" s="11"/>
      <c r="D37" s="28"/>
      <c r="E37" s="12"/>
      <c r="F37" s="22"/>
      <c r="G37" s="48">
        <f t="shared" si="2"/>
        <v>0</v>
      </c>
      <c r="H37" s="48">
        <f t="shared" si="2"/>
        <v>0</v>
      </c>
      <c r="I37" s="48">
        <f t="shared" si="2"/>
        <v>0</v>
      </c>
    </row>
    <row r="38" spans="2:9" x14ac:dyDescent="0.2">
      <c r="D38" s="15"/>
      <c r="E38" s="6"/>
      <c r="G38" s="48"/>
      <c r="H38" s="48"/>
      <c r="I38" s="48"/>
    </row>
    <row r="39" spans="2:9" ht="15.75" x14ac:dyDescent="0.25">
      <c r="C39" s="5" t="s">
        <v>21</v>
      </c>
      <c r="D39" s="18">
        <f>I5-20</f>
        <v>2005</v>
      </c>
      <c r="E39" s="19">
        <f>I5-19</f>
        <v>2006</v>
      </c>
      <c r="G39" s="48"/>
      <c r="H39" s="48"/>
      <c r="I39" s="48"/>
    </row>
    <row r="40" spans="2:9" x14ac:dyDescent="0.2">
      <c r="D40" s="15"/>
      <c r="E40" s="6"/>
      <c r="G40" s="48"/>
      <c r="H40" s="48"/>
      <c r="I40" s="48"/>
    </row>
    <row r="41" spans="2:9" s="49" customFormat="1" ht="14.25" x14ac:dyDescent="0.2">
      <c r="C41" s="50" t="s">
        <v>22</v>
      </c>
      <c r="D41" s="51" t="s">
        <v>35</v>
      </c>
      <c r="E41" s="52" t="s">
        <v>23</v>
      </c>
      <c r="F41" s="60" t="s">
        <v>24</v>
      </c>
    </row>
    <row r="42" spans="2:9" x14ac:dyDescent="0.2">
      <c r="B42" s="2" t="s">
        <v>25</v>
      </c>
      <c r="C42" s="7"/>
      <c r="D42" s="23"/>
      <c r="E42" s="8"/>
      <c r="F42" s="14"/>
      <c r="G42" s="48">
        <f t="shared" ref="G42:I46" si="3">C42</f>
        <v>0</v>
      </c>
      <c r="H42" s="48">
        <f t="shared" si="3"/>
        <v>0</v>
      </c>
      <c r="I42" s="48">
        <f t="shared" si="3"/>
        <v>0</v>
      </c>
    </row>
    <row r="43" spans="2:9" x14ac:dyDescent="0.2">
      <c r="B43" s="2" t="s">
        <v>26</v>
      </c>
      <c r="C43" s="9"/>
      <c r="D43" s="24"/>
      <c r="E43" s="10"/>
      <c r="F43" s="21"/>
      <c r="G43" s="48">
        <f t="shared" si="3"/>
        <v>0</v>
      </c>
      <c r="H43" s="48">
        <f t="shared" si="3"/>
        <v>0</v>
      </c>
      <c r="I43" s="48">
        <f t="shared" si="3"/>
        <v>0</v>
      </c>
    </row>
    <row r="44" spans="2:9" x14ac:dyDescent="0.2">
      <c r="B44" s="2" t="s">
        <v>27</v>
      </c>
      <c r="C44" s="9"/>
      <c r="D44" s="24"/>
      <c r="E44" s="10"/>
      <c r="F44" s="21"/>
      <c r="G44" s="48">
        <f t="shared" si="3"/>
        <v>0</v>
      </c>
      <c r="H44" s="48">
        <f t="shared" si="3"/>
        <v>0</v>
      </c>
      <c r="I44" s="48">
        <f t="shared" si="3"/>
        <v>0</v>
      </c>
    </row>
    <row r="45" spans="2:9" x14ac:dyDescent="0.2">
      <c r="B45" s="2" t="s">
        <v>28</v>
      </c>
      <c r="C45" s="9"/>
      <c r="D45" s="24"/>
      <c r="E45" s="10"/>
      <c r="F45" s="21"/>
      <c r="G45" s="48">
        <f t="shared" si="3"/>
        <v>0</v>
      </c>
      <c r="H45" s="48">
        <f t="shared" si="3"/>
        <v>0</v>
      </c>
      <c r="I45" s="48">
        <f t="shared" si="3"/>
        <v>0</v>
      </c>
    </row>
    <row r="46" spans="2:9" x14ac:dyDescent="0.2">
      <c r="B46" s="2" t="s">
        <v>29</v>
      </c>
      <c r="C46" s="11"/>
      <c r="D46" s="28"/>
      <c r="E46" s="12"/>
      <c r="F46" s="22"/>
      <c r="G46" s="48">
        <f t="shared" si="3"/>
        <v>0</v>
      </c>
      <c r="H46" s="48">
        <f t="shared" si="3"/>
        <v>0</v>
      </c>
      <c r="I46" s="48">
        <f t="shared" si="3"/>
        <v>0</v>
      </c>
    </row>
    <row r="47" spans="2:9" x14ac:dyDescent="0.2">
      <c r="D47" s="15"/>
      <c r="E47" s="6"/>
    </row>
    <row r="48" spans="2:9" ht="15.75" x14ac:dyDescent="0.25">
      <c r="C48" s="69" t="s">
        <v>38</v>
      </c>
      <c r="D48" s="69"/>
      <c r="E48" s="69"/>
    </row>
    <row r="49" spans="3:6" x14ac:dyDescent="0.2">
      <c r="D49" s="15"/>
      <c r="E49" s="6"/>
    </row>
    <row r="50" spans="3:6" s="49" customFormat="1" ht="14.25" x14ac:dyDescent="0.2">
      <c r="C50" s="50" t="s">
        <v>22</v>
      </c>
      <c r="D50" s="51" t="s">
        <v>35</v>
      </c>
      <c r="E50" s="52" t="s">
        <v>23</v>
      </c>
      <c r="F50" s="60" t="s">
        <v>24</v>
      </c>
    </row>
    <row r="51" spans="3:6" ht="15" customHeight="1" x14ac:dyDescent="0.2">
      <c r="C51" s="7"/>
      <c r="D51" s="23"/>
      <c r="E51" s="8"/>
      <c r="F51" s="14"/>
    </row>
    <row r="52" spans="3:6" ht="15" customHeight="1" x14ac:dyDescent="0.2">
      <c r="C52" s="9"/>
      <c r="D52" s="24"/>
      <c r="E52" s="10"/>
      <c r="F52" s="21"/>
    </row>
    <row r="53" spans="3:6" ht="15" customHeight="1" x14ac:dyDescent="0.2">
      <c r="C53" s="9"/>
      <c r="D53" s="24"/>
      <c r="E53" s="10"/>
      <c r="F53" s="21"/>
    </row>
    <row r="54" spans="3:6" ht="15" customHeight="1" x14ac:dyDescent="0.2">
      <c r="C54" s="9"/>
      <c r="D54" s="24"/>
      <c r="E54" s="10"/>
      <c r="F54" s="21"/>
    </row>
    <row r="55" spans="3:6" ht="15" customHeight="1" x14ac:dyDescent="0.2">
      <c r="C55" s="9"/>
      <c r="D55" s="24"/>
      <c r="E55" s="10"/>
      <c r="F55" s="21"/>
    </row>
    <row r="56" spans="3:6" ht="15" customHeight="1" x14ac:dyDescent="0.2">
      <c r="C56" s="9"/>
      <c r="D56" s="24"/>
      <c r="E56" s="10"/>
      <c r="F56" s="21"/>
    </row>
    <row r="57" spans="3:6" ht="15" customHeight="1" x14ac:dyDescent="0.2">
      <c r="C57" s="9"/>
      <c r="D57" s="24"/>
      <c r="E57" s="10"/>
      <c r="F57" s="21"/>
    </row>
    <row r="58" spans="3:6" ht="15" customHeight="1" x14ac:dyDescent="0.2">
      <c r="C58" s="9"/>
      <c r="D58" s="24"/>
      <c r="E58" s="10"/>
      <c r="F58" s="21"/>
    </row>
    <row r="59" spans="3:6" ht="15" customHeight="1" x14ac:dyDescent="0.2">
      <c r="C59" s="9"/>
      <c r="D59" s="24"/>
      <c r="E59" s="10"/>
      <c r="F59" s="21"/>
    </row>
    <row r="60" spans="3:6" ht="15" customHeight="1" x14ac:dyDescent="0.2">
      <c r="C60" s="9"/>
      <c r="D60" s="24"/>
      <c r="E60" s="10"/>
      <c r="F60" s="21"/>
    </row>
    <row r="61" spans="3:6" ht="15" customHeight="1" x14ac:dyDescent="0.2">
      <c r="C61" s="9"/>
      <c r="D61" s="24"/>
      <c r="E61" s="10"/>
      <c r="F61" s="21"/>
    </row>
    <row r="62" spans="3:6" ht="15" customHeight="1" x14ac:dyDescent="0.2">
      <c r="C62" s="9"/>
      <c r="D62" s="24"/>
      <c r="E62" s="10"/>
      <c r="F62" s="21"/>
    </row>
    <row r="63" spans="3:6" ht="15" customHeight="1" x14ac:dyDescent="0.2">
      <c r="C63" s="9"/>
      <c r="D63" s="24"/>
      <c r="E63" s="10"/>
      <c r="F63" s="21"/>
    </row>
    <row r="64" spans="3:6" ht="15" customHeight="1" x14ac:dyDescent="0.2">
      <c r="C64" s="9"/>
      <c r="D64" s="24"/>
      <c r="E64" s="10"/>
      <c r="F64" s="21"/>
    </row>
    <row r="65" spans="3:6" ht="15" customHeight="1" x14ac:dyDescent="0.2">
      <c r="C65" s="9"/>
      <c r="D65" s="24"/>
      <c r="E65" s="10"/>
      <c r="F65" s="21"/>
    </row>
    <row r="66" spans="3:6" ht="15" customHeight="1" x14ac:dyDescent="0.2">
      <c r="C66" s="9"/>
      <c r="D66" s="24"/>
      <c r="E66" s="10"/>
      <c r="F66" s="21"/>
    </row>
    <row r="67" spans="3:6" ht="15" customHeight="1" x14ac:dyDescent="0.2">
      <c r="C67" s="9"/>
      <c r="D67" s="24"/>
      <c r="E67" s="10"/>
      <c r="F67" s="21"/>
    </row>
    <row r="68" spans="3:6" ht="15" customHeight="1" x14ac:dyDescent="0.2">
      <c r="C68" s="9"/>
      <c r="D68" s="24"/>
      <c r="E68" s="10"/>
      <c r="F68" s="21"/>
    </row>
    <row r="69" spans="3:6" ht="15" customHeight="1" x14ac:dyDescent="0.2">
      <c r="C69" s="9"/>
      <c r="D69" s="24"/>
      <c r="E69" s="10"/>
      <c r="F69" s="21"/>
    </row>
    <row r="70" spans="3:6" ht="15" customHeight="1" x14ac:dyDescent="0.2">
      <c r="C70" s="11"/>
      <c r="D70" s="28"/>
      <c r="E70" s="12"/>
      <c r="F70" s="22"/>
    </row>
  </sheetData>
  <protectedRanges>
    <protectedRange sqref="C16:F19 C24:F28 C33:F37 C42:F46 C51:F70 D5 I5" name="Bereich1"/>
    <protectedRange sqref="C15:F15" name="Bereich1_1"/>
  </protectedRanges>
  <mergeCells count="3">
    <mergeCell ref="B3:G3"/>
    <mergeCell ref="D5:F5"/>
    <mergeCell ref="C48:E48"/>
  </mergeCells>
  <phoneticPr fontId="13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E61C-C993-40D3-949A-39C9553BC6B4}">
  <sheetPr codeName="Tabelle3"/>
  <dimension ref="B3:I71"/>
  <sheetViews>
    <sheetView workbookViewId="0">
      <selection activeCell="I6" sqref="I6"/>
    </sheetView>
  </sheetViews>
  <sheetFormatPr baseColWidth="10" defaultRowHeight="15" x14ac:dyDescent="0.2"/>
  <cols>
    <col min="1" max="1" width="11" style="2"/>
    <col min="2" max="2" width="4.625" style="2" customWidth="1"/>
    <col min="3" max="3" width="22" style="3" customWidth="1"/>
    <col min="4" max="4" width="11.375" style="3" customWidth="1"/>
    <col min="5" max="5" width="12.875" style="3" customWidth="1"/>
    <col min="6" max="6" width="11" style="3"/>
    <col min="7" max="7" width="11" style="2"/>
    <col min="8" max="8" width="10.375" style="2" customWidth="1"/>
    <col min="9" max="9" width="14.5" style="2" customWidth="1"/>
    <col min="10" max="10" width="12.875" style="2" customWidth="1"/>
    <col min="11" max="16384" width="11" style="2"/>
  </cols>
  <sheetData>
    <row r="3" spans="2:9" ht="34.5" customHeight="1" x14ac:dyDescent="0.4">
      <c r="B3" s="67" t="s">
        <v>33</v>
      </c>
      <c r="C3" s="67"/>
      <c r="D3" s="67"/>
      <c r="E3" s="67"/>
      <c r="F3" s="67"/>
      <c r="G3" s="67"/>
    </row>
    <row r="5" spans="2:9" x14ac:dyDescent="0.2">
      <c r="C5" s="20" t="s">
        <v>34</v>
      </c>
      <c r="D5" s="68"/>
      <c r="E5" s="68"/>
      <c r="F5" s="68"/>
      <c r="H5" s="2" t="s">
        <v>30</v>
      </c>
      <c r="I5" s="13">
        <v>2025</v>
      </c>
    </row>
    <row r="10" spans="2:9" ht="15.75" x14ac:dyDescent="0.25">
      <c r="C10" s="4" t="s">
        <v>17</v>
      </c>
      <c r="D10" s="17" t="s">
        <v>32</v>
      </c>
    </row>
    <row r="12" spans="2:9" ht="15.75" x14ac:dyDescent="0.25">
      <c r="C12" s="5" t="s">
        <v>18</v>
      </c>
      <c r="D12" s="16">
        <f>I5-14</f>
        <v>2011</v>
      </c>
      <c r="E12" s="17" t="s">
        <v>31</v>
      </c>
    </row>
    <row r="14" spans="2:9" s="49" customFormat="1" ht="14.25" x14ac:dyDescent="0.2">
      <c r="C14" s="50" t="s">
        <v>22</v>
      </c>
      <c r="D14" s="51" t="s">
        <v>35</v>
      </c>
      <c r="E14" s="52" t="s">
        <v>23</v>
      </c>
      <c r="F14" s="53" t="s">
        <v>24</v>
      </c>
    </row>
    <row r="15" spans="2:9" x14ac:dyDescent="0.2">
      <c r="B15" s="2" t="s">
        <v>25</v>
      </c>
      <c r="C15" s="7"/>
      <c r="D15" s="23"/>
      <c r="E15" s="8"/>
      <c r="F15" s="14"/>
      <c r="G15" s="48">
        <f t="shared" ref="G15:I19" si="0">C15</f>
        <v>0</v>
      </c>
      <c r="H15" s="48">
        <f t="shared" si="0"/>
        <v>0</v>
      </c>
      <c r="I15" s="48">
        <f t="shared" si="0"/>
        <v>0</v>
      </c>
    </row>
    <row r="16" spans="2:9" x14ac:dyDescent="0.2">
      <c r="B16" s="2" t="s">
        <v>26</v>
      </c>
      <c r="C16" s="9"/>
      <c r="D16" s="24"/>
      <c r="E16" s="10"/>
      <c r="F16" s="21"/>
      <c r="G16" s="48">
        <f t="shared" si="0"/>
        <v>0</v>
      </c>
      <c r="H16" s="48">
        <f t="shared" si="0"/>
        <v>0</v>
      </c>
      <c r="I16" s="48">
        <f t="shared" si="0"/>
        <v>0</v>
      </c>
    </row>
    <row r="17" spans="2:9" x14ac:dyDescent="0.2">
      <c r="B17" s="2" t="s">
        <v>27</v>
      </c>
      <c r="C17" s="9"/>
      <c r="D17" s="24"/>
      <c r="E17" s="10"/>
      <c r="F17" s="21"/>
      <c r="G17" s="48">
        <f t="shared" si="0"/>
        <v>0</v>
      </c>
      <c r="H17" s="48">
        <f t="shared" si="0"/>
        <v>0</v>
      </c>
      <c r="I17" s="48">
        <f t="shared" si="0"/>
        <v>0</v>
      </c>
    </row>
    <row r="18" spans="2:9" x14ac:dyDescent="0.2">
      <c r="B18" s="2" t="s">
        <v>28</v>
      </c>
      <c r="C18" s="9"/>
      <c r="D18" s="24"/>
      <c r="E18" s="10"/>
      <c r="F18" s="21"/>
      <c r="G18" s="48">
        <f t="shared" si="0"/>
        <v>0</v>
      </c>
      <c r="H18" s="48">
        <f t="shared" si="0"/>
        <v>0</v>
      </c>
      <c r="I18" s="48">
        <f t="shared" si="0"/>
        <v>0</v>
      </c>
    </row>
    <row r="19" spans="2:9" x14ac:dyDescent="0.2">
      <c r="B19" s="2" t="s">
        <v>29</v>
      </c>
      <c r="C19" s="11"/>
      <c r="D19" s="28"/>
      <c r="E19" s="12"/>
      <c r="F19" s="22"/>
      <c r="G19" s="48">
        <f t="shared" si="0"/>
        <v>0</v>
      </c>
      <c r="H19" s="48">
        <f t="shared" si="0"/>
        <v>0</v>
      </c>
      <c r="I19" s="48">
        <f t="shared" si="0"/>
        <v>0</v>
      </c>
    </row>
    <row r="20" spans="2:9" x14ac:dyDescent="0.2">
      <c r="D20" s="15"/>
      <c r="E20" s="6"/>
      <c r="F20" s="15"/>
      <c r="G20" s="48"/>
      <c r="H20" s="48"/>
      <c r="I20" s="48"/>
    </row>
    <row r="21" spans="2:9" ht="15.75" x14ac:dyDescent="0.25">
      <c r="C21" s="5" t="s">
        <v>19</v>
      </c>
      <c r="D21" s="18">
        <f>I5-16</f>
        <v>2009</v>
      </c>
      <c r="E21" s="19">
        <f>I5-15</f>
        <v>2010</v>
      </c>
      <c r="F21" s="15"/>
      <c r="G21" s="48"/>
      <c r="H21" s="48"/>
      <c r="I21" s="48"/>
    </row>
    <row r="22" spans="2:9" x14ac:dyDescent="0.2">
      <c r="D22" s="15"/>
      <c r="E22" s="6"/>
      <c r="F22" s="15"/>
      <c r="G22" s="48"/>
      <c r="H22" s="48"/>
      <c r="I22" s="48"/>
    </row>
    <row r="23" spans="2:9" s="49" customFormat="1" ht="14.25" x14ac:dyDescent="0.2">
      <c r="C23" s="50" t="s">
        <v>22</v>
      </c>
      <c r="D23" s="51" t="s">
        <v>35</v>
      </c>
      <c r="E23" s="52" t="s">
        <v>23</v>
      </c>
      <c r="F23" s="53" t="s">
        <v>24</v>
      </c>
    </row>
    <row r="24" spans="2:9" x14ac:dyDescent="0.2">
      <c r="B24" s="2" t="s">
        <v>25</v>
      </c>
      <c r="C24" s="7"/>
      <c r="D24" s="23"/>
      <c r="E24" s="8"/>
      <c r="F24" s="14"/>
      <c r="G24" s="48">
        <f t="shared" ref="G24:I28" si="1">C24</f>
        <v>0</v>
      </c>
      <c r="H24" s="48">
        <f t="shared" si="1"/>
        <v>0</v>
      </c>
      <c r="I24" s="48">
        <f t="shared" si="1"/>
        <v>0</v>
      </c>
    </row>
    <row r="25" spans="2:9" x14ac:dyDescent="0.2">
      <c r="B25" s="2" t="s">
        <v>26</v>
      </c>
      <c r="C25" s="9"/>
      <c r="D25" s="24"/>
      <c r="E25" s="10"/>
      <c r="F25" s="21"/>
      <c r="G25" s="48">
        <f t="shared" si="1"/>
        <v>0</v>
      </c>
      <c r="H25" s="48">
        <f t="shared" si="1"/>
        <v>0</v>
      </c>
      <c r="I25" s="48">
        <f t="shared" si="1"/>
        <v>0</v>
      </c>
    </row>
    <row r="26" spans="2:9" x14ac:dyDescent="0.2">
      <c r="B26" s="2" t="s">
        <v>27</v>
      </c>
      <c r="C26" s="9"/>
      <c r="D26" s="24"/>
      <c r="E26" s="10"/>
      <c r="F26" s="21"/>
      <c r="G26" s="48">
        <f t="shared" si="1"/>
        <v>0</v>
      </c>
      <c r="H26" s="48">
        <f t="shared" si="1"/>
        <v>0</v>
      </c>
      <c r="I26" s="48">
        <f t="shared" si="1"/>
        <v>0</v>
      </c>
    </row>
    <row r="27" spans="2:9" x14ac:dyDescent="0.2">
      <c r="B27" s="2" t="s">
        <v>28</v>
      </c>
      <c r="C27" s="9"/>
      <c r="D27" s="24"/>
      <c r="E27" s="10"/>
      <c r="F27" s="21"/>
      <c r="G27" s="48">
        <f t="shared" si="1"/>
        <v>0</v>
      </c>
      <c r="H27" s="48">
        <f t="shared" si="1"/>
        <v>0</v>
      </c>
      <c r="I27" s="48">
        <f t="shared" si="1"/>
        <v>0</v>
      </c>
    </row>
    <row r="28" spans="2:9" x14ac:dyDescent="0.2">
      <c r="B28" s="2" t="s">
        <v>29</v>
      </c>
      <c r="C28" s="11"/>
      <c r="D28" s="28"/>
      <c r="E28" s="12"/>
      <c r="F28" s="22"/>
      <c r="G28" s="48">
        <f t="shared" si="1"/>
        <v>0</v>
      </c>
      <c r="H28" s="48">
        <f t="shared" si="1"/>
        <v>0</v>
      </c>
      <c r="I28" s="48">
        <f t="shared" si="1"/>
        <v>0</v>
      </c>
    </row>
    <row r="29" spans="2:9" x14ac:dyDescent="0.2">
      <c r="D29" s="15"/>
      <c r="E29" s="6"/>
      <c r="F29" s="15"/>
      <c r="G29" s="48"/>
      <c r="H29" s="48"/>
      <c r="I29" s="48"/>
    </row>
    <row r="30" spans="2:9" ht="15.75" x14ac:dyDescent="0.25">
      <c r="C30" s="5" t="s">
        <v>20</v>
      </c>
      <c r="D30" s="18">
        <f>I5-18</f>
        <v>2007</v>
      </c>
      <c r="E30" s="19">
        <f>I5-17</f>
        <v>2008</v>
      </c>
      <c r="F30" s="15"/>
      <c r="G30" s="48"/>
      <c r="H30" s="48"/>
      <c r="I30" s="48"/>
    </row>
    <row r="31" spans="2:9" x14ac:dyDescent="0.2">
      <c r="D31" s="15"/>
      <c r="E31" s="6"/>
      <c r="F31" s="15"/>
      <c r="G31" s="48"/>
      <c r="H31" s="48"/>
      <c r="I31" s="48"/>
    </row>
    <row r="32" spans="2:9" s="49" customFormat="1" ht="14.25" x14ac:dyDescent="0.2">
      <c r="C32" s="50" t="s">
        <v>22</v>
      </c>
      <c r="D32" s="51" t="s">
        <v>35</v>
      </c>
      <c r="E32" s="52" t="s">
        <v>23</v>
      </c>
      <c r="F32" s="53" t="s">
        <v>24</v>
      </c>
    </row>
    <row r="33" spans="2:9" x14ac:dyDescent="0.2">
      <c r="B33" s="2" t="s">
        <v>25</v>
      </c>
      <c r="C33" s="7"/>
      <c r="D33" s="23"/>
      <c r="E33" s="8"/>
      <c r="F33" s="14"/>
      <c r="G33" s="48">
        <f t="shared" ref="G33:I37" si="2">C33</f>
        <v>0</v>
      </c>
      <c r="H33" s="48">
        <f t="shared" si="2"/>
        <v>0</v>
      </c>
      <c r="I33" s="48">
        <f t="shared" si="2"/>
        <v>0</v>
      </c>
    </row>
    <row r="34" spans="2:9" x14ac:dyDescent="0.2">
      <c r="B34" s="2" t="s">
        <v>26</v>
      </c>
      <c r="C34" s="9"/>
      <c r="D34" s="24"/>
      <c r="E34" s="10"/>
      <c r="F34" s="21"/>
      <c r="G34" s="48">
        <f t="shared" si="2"/>
        <v>0</v>
      </c>
      <c r="H34" s="48">
        <f t="shared" si="2"/>
        <v>0</v>
      </c>
      <c r="I34" s="48">
        <f t="shared" si="2"/>
        <v>0</v>
      </c>
    </row>
    <row r="35" spans="2:9" x14ac:dyDescent="0.2">
      <c r="B35" s="2" t="s">
        <v>27</v>
      </c>
      <c r="C35" s="9"/>
      <c r="D35" s="24"/>
      <c r="E35" s="10"/>
      <c r="F35" s="21"/>
      <c r="G35" s="48">
        <f t="shared" si="2"/>
        <v>0</v>
      </c>
      <c r="H35" s="48">
        <f t="shared" si="2"/>
        <v>0</v>
      </c>
      <c r="I35" s="48">
        <f t="shared" si="2"/>
        <v>0</v>
      </c>
    </row>
    <row r="36" spans="2:9" x14ac:dyDescent="0.2">
      <c r="B36" s="2" t="s">
        <v>28</v>
      </c>
      <c r="C36" s="9"/>
      <c r="D36" s="24"/>
      <c r="E36" s="10"/>
      <c r="F36" s="21"/>
      <c r="G36" s="48">
        <f t="shared" si="2"/>
        <v>0</v>
      </c>
      <c r="H36" s="48">
        <f t="shared" si="2"/>
        <v>0</v>
      </c>
      <c r="I36" s="48">
        <f t="shared" si="2"/>
        <v>0</v>
      </c>
    </row>
    <row r="37" spans="2:9" x14ac:dyDescent="0.2">
      <c r="B37" s="2" t="s">
        <v>29</v>
      </c>
      <c r="C37" s="11"/>
      <c r="D37" s="28"/>
      <c r="E37" s="12"/>
      <c r="F37" s="22"/>
      <c r="G37" s="48">
        <f t="shared" si="2"/>
        <v>0</v>
      </c>
      <c r="H37" s="48">
        <f t="shared" si="2"/>
        <v>0</v>
      </c>
      <c r="I37" s="48">
        <f t="shared" si="2"/>
        <v>0</v>
      </c>
    </row>
    <row r="38" spans="2:9" x14ac:dyDescent="0.2">
      <c r="D38" s="15"/>
      <c r="E38" s="6"/>
      <c r="F38" s="15"/>
      <c r="G38" s="48"/>
      <c r="H38" s="48"/>
      <c r="I38" s="48"/>
    </row>
    <row r="39" spans="2:9" ht="15.75" x14ac:dyDescent="0.25">
      <c r="C39" s="5" t="s">
        <v>21</v>
      </c>
      <c r="D39" s="18">
        <f>I5-20</f>
        <v>2005</v>
      </c>
      <c r="E39" s="19">
        <f>I5-19</f>
        <v>2006</v>
      </c>
      <c r="F39" s="15"/>
      <c r="G39" s="48"/>
      <c r="H39" s="48"/>
      <c r="I39" s="48"/>
    </row>
    <row r="40" spans="2:9" x14ac:dyDescent="0.2">
      <c r="D40" s="15"/>
      <c r="E40" s="6"/>
      <c r="F40" s="15"/>
      <c r="G40" s="48"/>
      <c r="H40" s="48"/>
      <c r="I40" s="48"/>
    </row>
    <row r="41" spans="2:9" s="49" customFormat="1" ht="14.25" x14ac:dyDescent="0.2">
      <c r="C41" s="50" t="s">
        <v>22</v>
      </c>
      <c r="D41" s="51" t="s">
        <v>35</v>
      </c>
      <c r="E41" s="52" t="s">
        <v>23</v>
      </c>
      <c r="F41" s="53" t="s">
        <v>24</v>
      </c>
    </row>
    <row r="42" spans="2:9" x14ac:dyDescent="0.2">
      <c r="B42" s="2" t="s">
        <v>25</v>
      </c>
      <c r="C42" s="7"/>
      <c r="D42" s="23"/>
      <c r="E42" s="8"/>
      <c r="F42" s="14"/>
      <c r="G42" s="48">
        <f t="shared" ref="G42:I46" si="3">C42</f>
        <v>0</v>
      </c>
      <c r="H42" s="48">
        <f t="shared" si="3"/>
        <v>0</v>
      </c>
      <c r="I42" s="48">
        <f t="shared" si="3"/>
        <v>0</v>
      </c>
    </row>
    <row r="43" spans="2:9" x14ac:dyDescent="0.2">
      <c r="B43" s="2" t="s">
        <v>26</v>
      </c>
      <c r="C43" s="9"/>
      <c r="D43" s="24"/>
      <c r="E43" s="10"/>
      <c r="F43" s="21"/>
      <c r="G43" s="48">
        <f t="shared" si="3"/>
        <v>0</v>
      </c>
      <c r="H43" s="48">
        <f t="shared" si="3"/>
        <v>0</v>
      </c>
      <c r="I43" s="48">
        <f t="shared" si="3"/>
        <v>0</v>
      </c>
    </row>
    <row r="44" spans="2:9" x14ac:dyDescent="0.2">
      <c r="B44" s="2" t="s">
        <v>27</v>
      </c>
      <c r="C44" s="9"/>
      <c r="D44" s="24"/>
      <c r="E44" s="10"/>
      <c r="F44" s="21"/>
      <c r="G44" s="48">
        <f t="shared" si="3"/>
        <v>0</v>
      </c>
      <c r="H44" s="48">
        <f t="shared" si="3"/>
        <v>0</v>
      </c>
      <c r="I44" s="48">
        <f t="shared" si="3"/>
        <v>0</v>
      </c>
    </row>
    <row r="45" spans="2:9" x14ac:dyDescent="0.2">
      <c r="B45" s="2" t="s">
        <v>28</v>
      </c>
      <c r="C45" s="9"/>
      <c r="D45" s="24"/>
      <c r="E45" s="10"/>
      <c r="F45" s="21"/>
      <c r="G45" s="48">
        <f t="shared" si="3"/>
        <v>0</v>
      </c>
      <c r="H45" s="48">
        <f t="shared" si="3"/>
        <v>0</v>
      </c>
      <c r="I45" s="48">
        <f t="shared" si="3"/>
        <v>0</v>
      </c>
    </row>
    <row r="46" spans="2:9" x14ac:dyDescent="0.2">
      <c r="B46" s="2" t="s">
        <v>29</v>
      </c>
      <c r="C46" s="11"/>
      <c r="D46" s="28"/>
      <c r="E46" s="12"/>
      <c r="F46" s="22"/>
      <c r="G46" s="48">
        <f t="shared" si="3"/>
        <v>0</v>
      </c>
      <c r="H46" s="48">
        <f t="shared" si="3"/>
        <v>0</v>
      </c>
      <c r="I46" s="48">
        <f t="shared" si="3"/>
        <v>0</v>
      </c>
    </row>
    <row r="47" spans="2:9" x14ac:dyDescent="0.2">
      <c r="D47" s="15"/>
      <c r="E47" s="6"/>
      <c r="F47" s="15"/>
    </row>
    <row r="48" spans="2:9" ht="15.75" x14ac:dyDescent="0.25">
      <c r="C48" s="69" t="s">
        <v>38</v>
      </c>
      <c r="D48" s="69"/>
      <c r="E48" s="69"/>
      <c r="F48" s="15"/>
    </row>
    <row r="49" spans="3:6" x14ac:dyDescent="0.2">
      <c r="D49" s="15"/>
      <c r="E49" s="6"/>
      <c r="F49" s="15"/>
    </row>
    <row r="50" spans="3:6" s="49" customFormat="1" ht="14.25" x14ac:dyDescent="0.2">
      <c r="C50" s="50" t="s">
        <v>22</v>
      </c>
      <c r="D50" s="51" t="s">
        <v>35</v>
      </c>
      <c r="E50" s="52" t="s">
        <v>23</v>
      </c>
      <c r="F50" s="53" t="s">
        <v>24</v>
      </c>
    </row>
    <row r="51" spans="3:6" ht="15" customHeight="1" x14ac:dyDescent="0.2">
      <c r="C51" s="7"/>
      <c r="D51" s="23"/>
      <c r="E51" s="8"/>
      <c r="F51" s="14"/>
    </row>
    <row r="52" spans="3:6" ht="15" customHeight="1" x14ac:dyDescent="0.2">
      <c r="C52" s="9"/>
      <c r="D52" s="24"/>
      <c r="E52" s="10"/>
      <c r="F52" s="21"/>
    </row>
    <row r="53" spans="3:6" ht="15" customHeight="1" x14ac:dyDescent="0.2">
      <c r="C53" s="9"/>
      <c r="D53" s="24"/>
      <c r="E53" s="10"/>
      <c r="F53" s="21"/>
    </row>
    <row r="54" spans="3:6" ht="15" customHeight="1" x14ac:dyDescent="0.2">
      <c r="C54" s="9"/>
      <c r="D54" s="24"/>
      <c r="E54" s="10"/>
      <c r="F54" s="21"/>
    </row>
    <row r="55" spans="3:6" ht="15" customHeight="1" x14ac:dyDescent="0.2">
      <c r="C55" s="9"/>
      <c r="D55" s="24"/>
      <c r="E55" s="10"/>
      <c r="F55" s="21"/>
    </row>
    <row r="56" spans="3:6" ht="15" customHeight="1" x14ac:dyDescent="0.2">
      <c r="C56" s="9"/>
      <c r="D56" s="24"/>
      <c r="E56" s="10"/>
      <c r="F56" s="21"/>
    </row>
    <row r="57" spans="3:6" ht="15" customHeight="1" x14ac:dyDescent="0.2">
      <c r="C57" s="9"/>
      <c r="D57" s="24"/>
      <c r="E57" s="10"/>
      <c r="F57" s="21"/>
    </row>
    <row r="58" spans="3:6" ht="15" customHeight="1" x14ac:dyDescent="0.2">
      <c r="C58" s="9"/>
      <c r="D58" s="24"/>
      <c r="E58" s="10"/>
      <c r="F58" s="21"/>
    </row>
    <row r="59" spans="3:6" ht="15" customHeight="1" x14ac:dyDescent="0.2">
      <c r="C59" s="9"/>
      <c r="D59" s="24"/>
      <c r="E59" s="10"/>
      <c r="F59" s="21"/>
    </row>
    <row r="60" spans="3:6" ht="15" customHeight="1" x14ac:dyDescent="0.2">
      <c r="C60" s="9"/>
      <c r="D60" s="24"/>
      <c r="E60" s="10"/>
      <c r="F60" s="21"/>
    </row>
    <row r="61" spans="3:6" ht="15" customHeight="1" x14ac:dyDescent="0.2">
      <c r="C61" s="9"/>
      <c r="D61" s="24"/>
      <c r="E61" s="10"/>
      <c r="F61" s="21"/>
    </row>
    <row r="62" spans="3:6" ht="15" customHeight="1" x14ac:dyDescent="0.2">
      <c r="C62" s="9"/>
      <c r="D62" s="24"/>
      <c r="E62" s="10"/>
      <c r="F62" s="21"/>
    </row>
    <row r="63" spans="3:6" ht="15" customHeight="1" x14ac:dyDescent="0.2">
      <c r="C63" s="9"/>
      <c r="D63" s="24"/>
      <c r="E63" s="10"/>
      <c r="F63" s="21"/>
    </row>
    <row r="64" spans="3:6" ht="15" customHeight="1" x14ac:dyDescent="0.2">
      <c r="C64" s="9"/>
      <c r="D64" s="24"/>
      <c r="E64" s="10"/>
      <c r="F64" s="21"/>
    </row>
    <row r="65" spans="3:6" ht="15" customHeight="1" x14ac:dyDescent="0.2">
      <c r="C65" s="9"/>
      <c r="D65" s="24"/>
      <c r="E65" s="10"/>
      <c r="F65" s="21"/>
    </row>
    <row r="66" spans="3:6" ht="15" customHeight="1" x14ac:dyDescent="0.2">
      <c r="C66" s="9"/>
      <c r="D66" s="24"/>
      <c r="E66" s="10"/>
      <c r="F66" s="21"/>
    </row>
    <row r="67" spans="3:6" ht="15" customHeight="1" x14ac:dyDescent="0.2">
      <c r="C67" s="9"/>
      <c r="D67" s="24"/>
      <c r="E67" s="10"/>
      <c r="F67" s="21"/>
    </row>
    <row r="68" spans="3:6" ht="15" customHeight="1" x14ac:dyDescent="0.2">
      <c r="C68" s="9"/>
      <c r="D68" s="24"/>
      <c r="E68" s="10"/>
      <c r="F68" s="21"/>
    </row>
    <row r="69" spans="3:6" ht="15" customHeight="1" x14ac:dyDescent="0.2">
      <c r="C69" s="9"/>
      <c r="D69" s="24"/>
      <c r="E69" s="10"/>
      <c r="F69" s="21"/>
    </row>
    <row r="70" spans="3:6" ht="15" customHeight="1" x14ac:dyDescent="0.2">
      <c r="C70" s="11"/>
      <c r="D70" s="28"/>
      <c r="E70" s="12"/>
      <c r="F70" s="22"/>
    </row>
    <row r="71" spans="3:6" x14ac:dyDescent="0.2">
      <c r="F71" s="15"/>
    </row>
  </sheetData>
  <protectedRanges>
    <protectedRange sqref="C15:F19 C24:F28 C33:F37 C42:F46 C51:F70 D5 I5" name="Bereich1_2"/>
  </protectedRanges>
  <mergeCells count="3">
    <mergeCell ref="B3:G3"/>
    <mergeCell ref="D5:F5"/>
    <mergeCell ref="C48:E48"/>
  </mergeCells>
  <phoneticPr fontId="13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082D-DF3E-4EA4-B85E-FA61759AFA7D}">
  <sheetPr codeName="Tabelle4"/>
  <dimension ref="B3:B7"/>
  <sheetViews>
    <sheetView workbookViewId="0">
      <selection activeCell="F25" sqref="F25"/>
    </sheetView>
  </sheetViews>
  <sheetFormatPr baseColWidth="10" defaultRowHeight="15" x14ac:dyDescent="0.2"/>
  <cols>
    <col min="1" max="16384" width="11" style="1"/>
  </cols>
  <sheetData>
    <row r="3" spans="2:2" ht="20.25" x14ac:dyDescent="0.3">
      <c r="B3" s="30" t="s">
        <v>37</v>
      </c>
    </row>
    <row r="5" spans="2:2" x14ac:dyDescent="0.2">
      <c r="B5" s="29" t="s">
        <v>36</v>
      </c>
    </row>
    <row r="6" spans="2:2" x14ac:dyDescent="0.2">
      <c r="B6" s="1" t="s">
        <v>41</v>
      </c>
    </row>
    <row r="7" spans="2:2" x14ac:dyDescent="0.2">
      <c r="B7" s="1" t="s">
        <v>42</v>
      </c>
    </row>
  </sheetData>
  <sheetProtection sheet="1" objects="1" scenarios="1"/>
  <phoneticPr fontId="13" type="noConversion"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Vorrunde</vt:lpstr>
      <vt:lpstr>Schützenliste-Heim</vt:lpstr>
      <vt:lpstr>Schützenliste-Gast</vt:lpstr>
      <vt:lpstr>Erklärung</vt:lpstr>
      <vt:lpstr>Erklärung!Druckbereich</vt:lpstr>
      <vt:lpstr>'Schützenliste-Gast'!Druckbereich</vt:lpstr>
      <vt:lpstr>'Schützenliste-Heim'!Druckbereich</vt:lpstr>
      <vt:lpstr>Vorrunde!Druckbereich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BSSB1</dc:creator>
  <cp:lastModifiedBy>Raphael Schwarz</cp:lastModifiedBy>
  <cp:lastPrinted>2024-05-12T22:00:08Z</cp:lastPrinted>
  <dcterms:created xsi:type="dcterms:W3CDTF">2005-08-11T09:20:17Z</dcterms:created>
  <dcterms:modified xsi:type="dcterms:W3CDTF">2025-03-09T13:38:41Z</dcterms:modified>
</cp:coreProperties>
</file>